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werton - Licitações\Desktop\"/>
    </mc:Choice>
  </mc:AlternateContent>
  <bookViews>
    <workbookView xWindow="0" yWindow="0" windowWidth="24000" windowHeight="9885"/>
  </bookViews>
  <sheets>
    <sheet name="Plan1" sheetId="1" r:id="rId1"/>
  </sheets>
  <externalReferences>
    <externalReference r:id="rId2"/>
  </externalReferences>
  <definedNames>
    <definedName name="_xlnm.Print_Area" localSheetId="0">Plan1!$A$1:$T$191</definedName>
    <definedName name="_xlnm.Database">TEXT(Import.DataBase,"mm-aaaa")</definedName>
    <definedName name="Código" localSheetId="0">Plan1!$M1</definedName>
    <definedName name="Dados.Lista.BDI">[1]DADOS!$T$37:$X$37</definedName>
    <definedName name="Fonte" localSheetId="0">Plan1!$L1</definedName>
    <definedName name="Import.DataBase">[1]DADOS!$A$38</definedName>
    <definedName name="Import.Desoneracao">[1]DADOS!$C$38</definedName>
    <definedName name="Import.Município">[1]DADOS!$G$32</definedName>
    <definedName name="PO.CustoUnitario">ROUND(Plan1!$Q1,15-13*Plan1!$X$4)</definedName>
    <definedName name="PO.PrecoUnitario">ROUND(Plan1!$S1,15-13*Plan1!$X$6)</definedName>
    <definedName name="PO.Quantidade">ROUND(Plan1!$P1,15-13*Plan1!$X$3)</definedName>
    <definedName name="Referencia.Descricao">IF(ISNUMBER([1]PO!linhaSINAPIxls),INDEX(INDIRECT("'[Referência "&amp;_xlnm.Database&amp;".xls]Banco'!$b:$g"),[1]PO!linhaSINAPIxls,3),"")</definedName>
    <definedName name="Referencia.Desonerado">IF(ISNUMBER([1]PO!linhaSINAPIxls),VALUE(INDEX(INDIRECT("'[Referência "&amp;_xlnm.Database&amp;".xls]Banco'!$b:$g"),[1]PO!linhaSINAPIxls,5)),0)</definedName>
    <definedName name="Referencia.NaoDesonerado">IF(ISNUMBER([1]PO!linhaSINAPIxls),VALUE(INDEX(INDIRECT("'[Referência "&amp;_xlnm.Database&amp;".xls]Banco'!$b:$g"),[1]PO!linhaSINAPIxls,6)),0)</definedName>
    <definedName name="Referencia.Unidade">IF(ISNUMBER([1]PO!linhaSINAPIxls),INDEX(INDIRECT("'[Referência "&amp;_xlnm.Database&amp;".xls]Banco'!$b:$g"),[1]PO!linhaSINAPIxls,4),"")</definedName>
    <definedName name="SomaAgrup">SUMIF(OFFSET(Plan1!$A1,1,0,Plan1!$B1),"S",OFFSET(Plan1!A1,1,0,Plan1!$B1))</definedName>
    <definedName name="TipoOrçamento">"BASE"</definedName>
    <definedName name="VTOTAL1">ROUND(PO.Quantidade*PO.PrecoUnitario,15-13*Plan1!$X$7)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74" i="1" l="1"/>
  <c r="T164" i="1"/>
  <c r="T175" i="1"/>
  <c r="T173" i="1"/>
  <c r="T172" i="1"/>
  <c r="T171" i="1"/>
  <c r="T170" i="1"/>
  <c r="T169" i="1" s="1"/>
  <c r="T168" i="1" s="1"/>
  <c r="T167" i="1"/>
  <c r="T166" i="1" s="1"/>
  <c r="T165" i="1"/>
  <c r="T163" i="1"/>
  <c r="T161" i="1" s="1"/>
  <c r="T162" i="1"/>
  <c r="T160" i="1"/>
  <c r="T159" i="1" s="1"/>
  <c r="T158" i="1" s="1"/>
  <c r="T157" i="1"/>
  <c r="T156" i="1"/>
  <c r="T155" i="1"/>
  <c r="T154" i="1"/>
  <c r="T153" i="1"/>
  <c r="T152" i="1"/>
  <c r="T151" i="1"/>
  <c r="T150" i="1"/>
  <c r="T149" i="1"/>
  <c r="T148" i="1"/>
  <c r="T147" i="1"/>
  <c r="T146" i="1"/>
  <c r="T145" i="1"/>
  <c r="T144" i="1"/>
  <c r="T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 s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 s="1"/>
  <c r="T109" i="1"/>
  <c r="T108" i="1"/>
  <c r="T107" i="1"/>
  <c r="T106" i="1"/>
  <c r="T105" i="1"/>
  <c r="T104" i="1"/>
  <c r="T103" i="1"/>
  <c r="T102" i="1"/>
  <c r="T101" i="1"/>
  <c r="T100" i="1"/>
  <c r="T99" i="1" s="1"/>
  <c r="T98" i="1"/>
  <c r="T97" i="1"/>
  <c r="T96" i="1"/>
  <c r="T94" i="1"/>
  <c r="T93" i="1"/>
  <c r="T92" i="1"/>
  <c r="T91" i="1"/>
  <c r="T90" i="1"/>
  <c r="T89" i="1"/>
  <c r="T88" i="1"/>
  <c r="T87" i="1"/>
  <c r="T86" i="1"/>
  <c r="T85" i="1"/>
  <c r="T84" i="1"/>
  <c r="T83" i="1" s="1"/>
  <c r="T81" i="1"/>
  <c r="T80" i="1"/>
  <c r="T79" i="1"/>
  <c r="T78" i="1"/>
  <c r="T77" i="1"/>
  <c r="T76" i="1"/>
  <c r="T75" i="1"/>
  <c r="T74" i="1"/>
  <c r="T73" i="1"/>
  <c r="T72" i="1"/>
  <c r="T71" i="1"/>
  <c r="T70" i="1"/>
  <c r="T68" i="1"/>
  <c r="T67" i="1"/>
  <c r="T66" i="1"/>
  <c r="T65" i="1"/>
  <c r="T64" i="1"/>
  <c r="T63" i="1"/>
  <c r="T62" i="1"/>
  <c r="T61" i="1"/>
  <c r="T60" i="1" s="1"/>
  <c r="T59" i="1"/>
  <c r="T58" i="1"/>
  <c r="T57" i="1"/>
  <c r="T56" i="1"/>
  <c r="T55" i="1"/>
  <c r="T52" i="1"/>
  <c r="T51" i="1"/>
  <c r="T50" i="1"/>
  <c r="T49" i="1"/>
  <c r="T47" i="1"/>
  <c r="T46" i="1"/>
  <c r="T45" i="1"/>
  <c r="T44" i="1"/>
  <c r="T43" i="1"/>
  <c r="T42" i="1" s="1"/>
  <c r="T41" i="1"/>
  <c r="T40" i="1"/>
  <c r="T39" i="1"/>
  <c r="T38" i="1"/>
  <c r="T37" i="1" s="1"/>
  <c r="T36" i="1"/>
  <c r="T35" i="1"/>
  <c r="T34" i="1"/>
  <c r="T33" i="1"/>
  <c r="T32" i="1" s="1"/>
  <c r="T31" i="1"/>
  <c r="T30" i="1"/>
  <c r="T29" i="1"/>
  <c r="T28" i="1"/>
  <c r="T26" i="1" s="1"/>
  <c r="T27" i="1"/>
  <c r="T25" i="1"/>
  <c r="T24" i="1"/>
  <c r="T23" i="1"/>
  <c r="T22" i="1"/>
  <c r="T21" i="1" s="1"/>
  <c r="T20" i="1"/>
  <c r="T19" i="1"/>
  <c r="T18" i="1"/>
  <c r="T17" i="1" s="1"/>
  <c r="T15" i="1"/>
  <c r="T14" i="1"/>
  <c r="T13" i="1" s="1"/>
  <c r="T48" i="1" l="1"/>
  <c r="T16" i="1" s="1"/>
  <c r="T54" i="1"/>
  <c r="T53" i="1" s="1"/>
  <c r="T69" i="1"/>
  <c r="T95" i="1"/>
  <c r="T82" i="1" s="1"/>
  <c r="T12" i="1" s="1"/>
</calcChain>
</file>

<file path=xl/sharedStrings.xml><?xml version="1.0" encoding="utf-8"?>
<sst xmlns="http://schemas.openxmlformats.org/spreadsheetml/2006/main" count="1755" uniqueCount="592">
  <si>
    <t>PO - PLANILHA ORÇAMENTÁRIA</t>
  </si>
  <si>
    <t>LOTE</t>
  </si>
  <si>
    <t>Meta</t>
  </si>
  <si>
    <t>Nível 2</t>
  </si>
  <si>
    <t>Nível 3</t>
  </si>
  <si>
    <t>Nível 4</t>
  </si>
  <si>
    <t>Serviço</t>
  </si>
  <si>
    <t>Arredondamento</t>
  </si>
  <si>
    <t>Quantidade</t>
  </si>
  <si>
    <t>Nmax</t>
  </si>
  <si>
    <t>ERRO GERAL</t>
  </si>
  <si>
    <t>Custo Unitáro</t>
  </si>
  <si>
    <t/>
  </si>
  <si>
    <t>BDI</t>
  </si>
  <si>
    <t>Preço Unitário</t>
  </si>
  <si>
    <t>Preço Total</t>
  </si>
  <si>
    <t>Nível</t>
  </si>
  <si>
    <t>Altura</t>
  </si>
  <si>
    <t>n1</t>
  </si>
  <si>
    <t>n2</t>
  </si>
  <si>
    <t>n3</t>
  </si>
  <si>
    <t>n4</t>
  </si>
  <si>
    <t>n5</t>
  </si>
  <si>
    <t>Czero</t>
  </si>
  <si>
    <t>Cnível</t>
  </si>
  <si>
    <t>Item</t>
  </si>
  <si>
    <t>Fonte</t>
  </si>
  <si>
    <t>Código</t>
  </si>
  <si>
    <t>Descrição</t>
  </si>
  <si>
    <t>Unidade</t>
  </si>
  <si>
    <t>BDI
(%)</t>
  </si>
  <si>
    <t>Preço Unitário (R$)</t>
  </si>
  <si>
    <t>Erro de Dados</t>
  </si>
  <si>
    <t>Lista Crono</t>
  </si>
  <si>
    <t>Concatenação Fonte-Código</t>
  </si>
  <si>
    <t>BancoRef</t>
  </si>
  <si>
    <t>BDI 1</t>
  </si>
  <si>
    <t>SERVIÇOS INICIAIS</t>
  </si>
  <si>
    <t>SINAPI-I</t>
  </si>
  <si>
    <t>4813</t>
  </si>
  <si>
    <t>COMPOSIÇÃO</t>
  </si>
  <si>
    <t>CM - 014</t>
  </si>
  <si>
    <t>INFRAESTRUTURA / SUPRA-ESTRUTURA</t>
  </si>
  <si>
    <t>ESTACA (ESTRUTURA ATÉ CHEGAR NO BLOCO)</t>
  </si>
  <si>
    <t>SINAPI</t>
  </si>
  <si>
    <t>100899</t>
  </si>
  <si>
    <t>92777</t>
  </si>
  <si>
    <t>92775</t>
  </si>
  <si>
    <t>BLOCO DE COROAMENTO</t>
  </si>
  <si>
    <t>96523</t>
  </si>
  <si>
    <t>96534</t>
  </si>
  <si>
    <t>96545</t>
  </si>
  <si>
    <t>94964</t>
  </si>
  <si>
    <t>VIGA DE BALDRAME</t>
  </si>
  <si>
    <t>96536</t>
  </si>
  <si>
    <t>96546</t>
  </si>
  <si>
    <t>98557</t>
  </si>
  <si>
    <t>PILAR DE CONCRETO</t>
  </si>
  <si>
    <t>92418</t>
  </si>
  <si>
    <t>92778</t>
  </si>
  <si>
    <t>VIGA DE RESPALDO</t>
  </si>
  <si>
    <t>92270</t>
  </si>
  <si>
    <t>VIGAS AÉREAS</t>
  </si>
  <si>
    <t>92448</t>
  </si>
  <si>
    <t>VERGAS E CONTRA-VERGAS</t>
  </si>
  <si>
    <t>93186</t>
  </si>
  <si>
    <t>93188</t>
  </si>
  <si>
    <t>93189</t>
  </si>
  <si>
    <t>93196</t>
  </si>
  <si>
    <t>ALVENARIA</t>
  </si>
  <si>
    <t>CONSTRUÇÃO</t>
  </si>
  <si>
    <t>97622</t>
  </si>
  <si>
    <t>87526</t>
  </si>
  <si>
    <t>87879</t>
  </si>
  <si>
    <t>87777</t>
  </si>
  <si>
    <t>87530</t>
  </si>
  <si>
    <t>PISOS E REVESTIMENTOS</t>
  </si>
  <si>
    <t>87270</t>
  </si>
  <si>
    <t>87249</t>
  </si>
  <si>
    <t>87250</t>
  </si>
  <si>
    <t>87251</t>
  </si>
  <si>
    <t>88649</t>
  </si>
  <si>
    <t>96622</t>
  </si>
  <si>
    <t>21141</t>
  </si>
  <si>
    <t>94963</t>
  </si>
  <si>
    <t>ESQUADRIAS</t>
  </si>
  <si>
    <t>97644</t>
  </si>
  <si>
    <t>97645</t>
  </si>
  <si>
    <t>94805</t>
  </si>
  <si>
    <t>91304</t>
  </si>
  <si>
    <t>90822</t>
  </si>
  <si>
    <t>90821</t>
  </si>
  <si>
    <t>91307</t>
  </si>
  <si>
    <t>94569</t>
  </si>
  <si>
    <t>36218</t>
  </si>
  <si>
    <t>36220</t>
  </si>
  <si>
    <t>41975</t>
  </si>
  <si>
    <t>40675</t>
  </si>
  <si>
    <t>COBERTURA</t>
  </si>
  <si>
    <t>97647</t>
  </si>
  <si>
    <t>97650</t>
  </si>
  <si>
    <t>97642</t>
  </si>
  <si>
    <t>92558</t>
  </si>
  <si>
    <t>92543</t>
  </si>
  <si>
    <t>94207</t>
  </si>
  <si>
    <t>96116</t>
  </si>
  <si>
    <t>96117</t>
  </si>
  <si>
    <t>94228</t>
  </si>
  <si>
    <t>100327</t>
  </si>
  <si>
    <t>89578</t>
  </si>
  <si>
    <t>OITÃO</t>
  </si>
  <si>
    <t>87905</t>
  </si>
  <si>
    <t>PLATIBANDA METÁLICA</t>
  </si>
  <si>
    <t>40598</t>
  </si>
  <si>
    <t>92604</t>
  </si>
  <si>
    <t>94213</t>
  </si>
  <si>
    <t>83446</t>
  </si>
  <si>
    <t>INSTALAÇÕES HIDROSSANITÁRIAS</t>
  </si>
  <si>
    <t>86888</t>
  </si>
  <si>
    <t>89972</t>
  </si>
  <si>
    <t>89707</t>
  </si>
  <si>
    <t>98104</t>
  </si>
  <si>
    <t>89957</t>
  </si>
  <si>
    <t>91785</t>
  </si>
  <si>
    <t>89711</t>
  </si>
  <si>
    <t>89712</t>
  </si>
  <si>
    <t>89714</t>
  </si>
  <si>
    <t>89798</t>
  </si>
  <si>
    <t>1746</t>
  </si>
  <si>
    <t>86904</t>
  </si>
  <si>
    <t>86883</t>
  </si>
  <si>
    <t>86915</t>
  </si>
  <si>
    <t>100860</t>
  </si>
  <si>
    <t>3277</t>
  </si>
  <si>
    <t>97902</t>
  </si>
  <si>
    <t>89710</t>
  </si>
  <si>
    <t>INSTALAÇÕES ELÉTRICAS</t>
  </si>
  <si>
    <t>CM - 087</t>
  </si>
  <si>
    <t>83463</t>
  </si>
  <si>
    <t>93673</t>
  </si>
  <si>
    <t>93653</t>
  </si>
  <si>
    <t>93657</t>
  </si>
  <si>
    <t>91834</t>
  </si>
  <si>
    <t>91836</t>
  </si>
  <si>
    <t>10569</t>
  </si>
  <si>
    <t>90447</t>
  </si>
  <si>
    <t>91940</t>
  </si>
  <si>
    <t>91939</t>
  </si>
  <si>
    <t>91953</t>
  </si>
  <si>
    <t>92023</t>
  </si>
  <si>
    <t>92026</t>
  </si>
  <si>
    <t>91996</t>
  </si>
  <si>
    <t>91997</t>
  </si>
  <si>
    <t>91993</t>
  </si>
  <si>
    <t>98308</t>
  </si>
  <si>
    <t>98307</t>
  </si>
  <si>
    <t>12266</t>
  </si>
  <si>
    <t>39378</t>
  </si>
  <si>
    <t>38194</t>
  </si>
  <si>
    <t>38775</t>
  </si>
  <si>
    <t>83399</t>
  </si>
  <si>
    <t>91926</t>
  </si>
  <si>
    <t>91928</t>
  </si>
  <si>
    <t>91930</t>
  </si>
  <si>
    <t>92980</t>
  </si>
  <si>
    <t>PINTURA E ACABAMENTO</t>
  </si>
  <si>
    <t xml:space="preserve">PINTURA ALVENARIA EXTERNA + OITÃO </t>
  </si>
  <si>
    <t>88493</t>
  </si>
  <si>
    <t>PINTURA ALVENARIA INTERNA + VIGAS AÉREAS</t>
  </si>
  <si>
    <t>88495</t>
  </si>
  <si>
    <t xml:space="preserve">PINTURA BEIRAL DE MADEIRA </t>
  </si>
  <si>
    <t>73739/1</t>
  </si>
  <si>
    <t>PINTURA ESQUADRIAS</t>
  </si>
  <si>
    <t>74065/3</t>
  </si>
  <si>
    <t>PAVIMENTAÇÃO EXTERNA / PLUVIAL</t>
  </si>
  <si>
    <t xml:space="preserve">RAMPA DE ACESSO </t>
  </si>
  <si>
    <t>99857</t>
  </si>
  <si>
    <t>SERVIÇOS FINAIS</t>
  </si>
  <si>
    <t>CM - 028</t>
  </si>
  <si>
    <t>Encargos sociais:</t>
  </si>
  <si>
    <t>Para elaboração deste orçamento, foram utilizados os encargos sociais do SINAPI para a Unidade da Federação indicada.</t>
  </si>
  <si>
    <t>Observações:</t>
  </si>
  <si>
    <t>Local</t>
  </si>
  <si>
    <t>Data</t>
  </si>
  <si>
    <t>Orçamento Base para Licitação</t>
  </si>
  <si>
    <t>NÃO OK</t>
  </si>
  <si>
    <t>-</t>
  </si>
  <si>
    <t>Custo Unitário (R$)</t>
  </si>
  <si>
    <t>S</t>
  </si>
  <si>
    <t>DESCRIÇÃO</t>
  </si>
  <si>
    <t>X</t>
  </si>
  <si>
    <t>Unidade de Saúde do Campo Bom</t>
  </si>
  <si>
    <t>1.</t>
  </si>
  <si>
    <t>1.0.0.1.</t>
  </si>
  <si>
    <t>PLACA DE OBRA (PARA CONSTRUCAO CIVIL) EM CHAPA GALVANIZADA *N. 22*, ADESIVADA, DE *2,0 X 1,125* M</t>
  </si>
  <si>
    <t xml:space="preserve">M2    </t>
  </si>
  <si>
    <t>SINAPI-I-4813</t>
  </si>
  <si>
    <t>1.0.0.2.</t>
  </si>
  <si>
    <t>EXECUÇÃO DE ATERRO, COM MATERIAL PROVENIENTE DE JAZIDA</t>
  </si>
  <si>
    <t>M3</t>
  </si>
  <si>
    <t>COMPOSIÇÃO-CM - 014</t>
  </si>
  <si>
    <t>2.</t>
  </si>
  <si>
    <t>2.1.</t>
  </si>
  <si>
    <t>2.1.0.1.</t>
  </si>
  <si>
    <t>ESTACA ESCAVADA MECANICAMENTE, SEM FLUIDO ESTABILIZANTE, COM 25CM DE DIÂMETRO, CONCRETO LANÇADO MANUALMENTE (EXCLUSIVE MOBILIZAÇÃO E DESMOBILIZAÇÃO). AF_01/2020</t>
  </si>
  <si>
    <t>M</t>
  </si>
  <si>
    <t>SINAPI-100899</t>
  </si>
  <si>
    <t>2.1.0.2.</t>
  </si>
  <si>
    <t>ARMAÇÃO DE PILAR OU VIGA DE UMA ESTRUTURA CONVENCIONAL DE CONCRETO ARMADO EM UMA EDIFICAÇÃO TÉRREA OU SOBRADO UTILIZANDO AÇO CA-50 DE 8,0 MM - MONTAGEM. AF_12/2015</t>
  </si>
  <si>
    <t>KG</t>
  </si>
  <si>
    <t>SINAPI-92777</t>
  </si>
  <si>
    <t>2.1.0.3.</t>
  </si>
  <si>
    <t>ARMAÇÃO DE PILAR OU VIGA DE UMA ESTRUTURA CONVENCIONAL DE CONCRETO ARMADO EM UMA EDIFICAÇÃO TÉRREA OU SOBRADO UTILIZANDO AÇO CA-60 DE 5,0 MM - MONTAGEM. AF_12/2015</t>
  </si>
  <si>
    <t>SINAPI-92775</t>
  </si>
  <si>
    <t>2.2.</t>
  </si>
  <si>
    <t>2.2.0.1.</t>
  </si>
  <si>
    <t>ESCAVAÇÃO MANUAL PARA BLOCO DE COROAMENTO OU SAPATA, COM PREVISÃO DE FÔRMA. AF_06/2017</t>
  </si>
  <si>
    <t>SINAPI-96523</t>
  </si>
  <si>
    <t>2.2.0.2.</t>
  </si>
  <si>
    <t>FABRICAÇÃO, MONTAGEM E DESMONTAGEM DE FÔRMA PARA BLOCO DE COROAMENTO, EM MADEIRA SERRADA, E=25 MM, 4 UTILIZAÇÕES. AF_06/2017</t>
  </si>
  <si>
    <t>M2</t>
  </si>
  <si>
    <t>SINAPI-96534</t>
  </si>
  <si>
    <t>2.2.0.3.</t>
  </si>
  <si>
    <t>ARMAÇÃO DE BLOCO, VIGA BALDRAME OU SAPATA UTILIZANDO AÇO CA-50 DE 8 MM - MONTAGEM. AF_06/2017</t>
  </si>
  <si>
    <t>SINAPI-96545</t>
  </si>
  <si>
    <t>2.2.0.4.</t>
  </si>
  <si>
    <t>CONCRETO FCK = 20MPA, TRAÇO 1:2,7:3 (CIMENTO/ AREIA MÉDIA/ BRITA 1)  - PREPARO MECÂNICO COM BETONEIRA 400 L. AF_07/2016</t>
  </si>
  <si>
    <t>SINAPI-94964</t>
  </si>
  <si>
    <t>2.3.</t>
  </si>
  <si>
    <t>2.3.0.1.</t>
  </si>
  <si>
    <t>FABRICAÇÃO, MONTAGEM E DESMONTAGEM DE FÔRMA PARA VIGA BALDRAME, EM MADEIRA SERRADA, E=25 MM, 4 UTILIZAÇÕES. AF_06/2017</t>
  </si>
  <si>
    <t>SINAPI-96536</t>
  </si>
  <si>
    <t>2.3.0.2.</t>
  </si>
  <si>
    <t>ARMAÇÃO DE BLOCO, VIGA BALDRAME OU SAPATA UTILIZANDO AÇO CA-50 DE 10 MM - MONTAGEM. AF_06/2017</t>
  </si>
  <si>
    <t>SINAPI-96546</t>
  </si>
  <si>
    <t>2.3.0.3.</t>
  </si>
  <si>
    <t>2.3.0.4.</t>
  </si>
  <si>
    <t>2.3.0.5.</t>
  </si>
  <si>
    <t>IMPERMEABILIZAÇÃO DE SUPERFÍCIE COM EMULSÃO ASFÁLTICA, 2 DEMÃOS AF_06/2018</t>
  </si>
  <si>
    <t>SINAPI-98557</t>
  </si>
  <si>
    <t>2.4.</t>
  </si>
  <si>
    <t>2.4.0.1.</t>
  </si>
  <si>
    <t>MONTAGEM E DESMONTAGEM DE FÔRMA DE PILARES RETANGULARES E ESTRUTURAS SIMILARES COM ÁREA MÉDIA DAS SEÇÕES MENOR OU IGUAL A 0,25 M², PÉ-DIREITO SIMPLES, EM CHAPA DE MADEIRA COMPENSADA RESINADA, 4 UTILIZAÇÕES. AF_12/2015</t>
  </si>
  <si>
    <t>SINAPI-92418</t>
  </si>
  <si>
    <t>2.4.0.2.</t>
  </si>
  <si>
    <t>ARMAÇÃO DE PILAR OU VIGA DE UMA ESTRUTURA CONVENCIONAL DE CONCRETO ARMADO EM UMA EDIFICAÇÃO TÉRREA OU SOBRADO UTILIZANDO AÇO CA-50 DE 10,0 MM - MONTAGEM. AF_12/2015</t>
  </si>
  <si>
    <t>SINAPI-92778</t>
  </si>
  <si>
    <t>2.4.0.3.</t>
  </si>
  <si>
    <t>2.4.0.4.</t>
  </si>
  <si>
    <t>2.5.</t>
  </si>
  <si>
    <t>2.5.0.1.</t>
  </si>
  <si>
    <t>FABRICAÇÃO DE FÔRMA PARA VIGAS, COM MADEIRA SERRADA, E = 25 MM. AF_12/2015</t>
  </si>
  <si>
    <t>SINAPI-92270</t>
  </si>
  <si>
    <t>2.5.0.2.</t>
  </si>
  <si>
    <t>2.5.0.3.</t>
  </si>
  <si>
    <t>2.5.0.4.</t>
  </si>
  <si>
    <t>2.6.</t>
  </si>
  <si>
    <t>2.6.0.1.</t>
  </si>
  <si>
    <t>2.6.0.2.</t>
  </si>
  <si>
    <t>MONTAGEM E DESMONTAGEM DE FÔRMA DE VIGA, ESCORAMENTO COM PONTALETE DE MADEIRA, PÉ-DIREITO SIMPLES, EM MADEIRA SERRADA, 4 UTILIZAÇÕES. AF_12/2015</t>
  </si>
  <si>
    <t>SINAPI-92448</t>
  </si>
  <si>
    <t>2.6.0.3.</t>
  </si>
  <si>
    <t>2.6.0.4.</t>
  </si>
  <si>
    <t>2.6.0.5.</t>
  </si>
  <si>
    <t>2.7.</t>
  </si>
  <si>
    <t>2.7.0.1.</t>
  </si>
  <si>
    <t>VERGA MOLDADA IN LOCO EM CONCRETO PARA JANELAS COM ATÉ 1,5 M DE VÃO. AF_03/2016</t>
  </si>
  <si>
    <t>SINAPI-93186</t>
  </si>
  <si>
    <t>2.7.0.2.</t>
  </si>
  <si>
    <t>VERGA MOLDADA IN LOCO EM CONCRETO PARA PORTAS COM ATÉ 1,5 M DE VÃO. AF_03/2016</t>
  </si>
  <si>
    <t>SINAPI-93188</t>
  </si>
  <si>
    <t>2.7.0.3.</t>
  </si>
  <si>
    <t>VERGA MOLDADA IN LOCO EM CONCRETO PARA PORTAS COM MAIS DE 1,5 M DE VÃO. AF_03/2016</t>
  </si>
  <si>
    <t>SINAPI-93189</t>
  </si>
  <si>
    <t>2.7.0.4.</t>
  </si>
  <si>
    <t>CONTRAVERGA MOLDADA IN LOCO EM CONCRETO PARA VÃOS DE ATÉ 1,5 M DE COMPRIMENTO. AF_03/2016</t>
  </si>
  <si>
    <t>SINAPI-93196</t>
  </si>
  <si>
    <t>3.</t>
  </si>
  <si>
    <t>3.1.</t>
  </si>
  <si>
    <t>3.1.0.1.</t>
  </si>
  <si>
    <t>DEMOLIÇÃO DE ALVENARIA DE BLOCO FURADO, DE FORMA MANUAL, SEM REAPROVEITAMENTO. AF_12/2017</t>
  </si>
  <si>
    <t>SINAPI-97622</t>
  </si>
  <si>
    <t>3.1.0.2.</t>
  </si>
  <si>
    <t>ALVENARIA DE VEDAÇÃO DE BLOCOS CERÂMICOS FURADOS NA HORIZONTAL DE 14X9X19CM (ESPESSURA 14CM, BLOCO DEITADO) DE PAREDES COM ÁREA LÍQUIDA MAIOR OU IGUAL A 6M² COM VÃOS E ARGAMASSA DE ASSENTAMENTO COM PREPARO MANUAL. AF_06/2014</t>
  </si>
  <si>
    <t>SINAPI-87526</t>
  </si>
  <si>
    <t>3.1.0.3.</t>
  </si>
  <si>
    <t>CHAPISCO APLICADO EM ALVENARIAS E ESTRUTURAS DE CONCRETO INTERNAS, COM COLHER DE PEDREIRO.  ARGAMASSA TRAÇO 1:3 COM PREPARO EM BETONEIRA 400L. AF_06/2014</t>
  </si>
  <si>
    <t>SINAPI-87879</t>
  </si>
  <si>
    <t>3.1.0.4.</t>
  </si>
  <si>
    <t>EMBOÇO OU MASSA ÚNICA EM ARGAMASSA TRAÇO 1:2:8, PREPARO MANUAL, APLICADA MANUALMENTE EM PANOS DE FACHADA COM PRESENÇA DE VÃOS, ESPESSURA DE 25 MM. AF_06/2014</t>
  </si>
  <si>
    <t>SINAPI-87777</t>
  </si>
  <si>
    <t>3.1.0.5.</t>
  </si>
  <si>
    <t>MASSA ÚNICA, PARA RECEBIMENTO DE PINTURA, EM ARGAMASSA TRAÇO 1:2:8, PREPARO MANUAL, APLICADA MANUALMENTE EM FACES INTERNAS DE PAREDES, ESPESSURA DE 20MM, COM EXECUÇÃO DE TALISCAS. AF_06/2014</t>
  </si>
  <si>
    <t>SINAPI-87530</t>
  </si>
  <si>
    <t>4.</t>
  </si>
  <si>
    <t>4.0.0.1.</t>
  </si>
  <si>
    <t>REVESTIMENTO CERÂMICO PARA PAREDES INTERNAS COM PLACAS TIPO ESMALTADA EXTRA DE DIMENSÕES 25X35 CM APLICADAS EM AMBIENTES DE ÁREA MENOR QUE 5 M² A MEIA ALTURA DAS PAREDES. AF_06/2014</t>
  </si>
  <si>
    <t>SINAPI-87270</t>
  </si>
  <si>
    <t>4.0.0.2.</t>
  </si>
  <si>
    <t>REVESTIMENTO CERÂMICO PARA PISO COM PLACAS TIPO ESMALTADA EXTRA DE DIMENSÕES 45X45 CM APLICADA EM AMBIENTES DE ÁREA MENOR QUE 5 M2. AF_06/2014</t>
  </si>
  <si>
    <t>SINAPI-87249</t>
  </si>
  <si>
    <t>4.0.0.3.</t>
  </si>
  <si>
    <t>REVESTIMENTO CERÂMICO PARA PISO COM PLACAS TIPO ESMALTADA EXTRA DE DIMENSÕES 45X45 CM APLICADA EM AMBIENTES DE ÁREA ENTRE 5 M2 E 10 M2. AF_06/2014</t>
  </si>
  <si>
    <t>SINAPI-87250</t>
  </si>
  <si>
    <t>4.0.0.4.</t>
  </si>
  <si>
    <t>REVESTIMENTO CERÂMICO PARA PISO COM PLACAS TIPO ESMALTADA EXTRA DE DIMENSÕES 45X45 CM APLICADA EM AMBIENTES DE ÁREA MAIOR QUE 10 M2. AF_06/2014</t>
  </si>
  <si>
    <t>SINAPI-87251</t>
  </si>
  <si>
    <t>4.0.0.5.</t>
  </si>
  <si>
    <t>RODAPÉ CERÂMICO DE 7CM DE ALTURA COM PLACAS TIPO ESMALTADA EXTRA DE DIMENSÕES 45X45CM. AF_06/2014</t>
  </si>
  <si>
    <t>SINAPI-88649</t>
  </si>
  <si>
    <t>4.0.0.6.</t>
  </si>
  <si>
    <t>LASTRO COM MATERIAL GRANULAR, APLICAÇÃO EM PISOS OU RADIERS, ESPESSURA DE *5 CM*. AF_08/2017</t>
  </si>
  <si>
    <t>SINAPI-96622</t>
  </si>
  <si>
    <t>4.0.0.7.</t>
  </si>
  <si>
    <t>TELA DE ACO SOLDADA NERVURADA, CA-60, Q-92, (1,48 KG/M2), DIAMETRO DO FIO = 4,2 MM, LARGURA = 2,45 X 60 M DE COMPRIMENTO, ESPACAMENTO DA MALHA = 15  X 15 CM</t>
  </si>
  <si>
    <t>SINAPI-I-21141</t>
  </si>
  <si>
    <t>4.0.0.8.</t>
  </si>
  <si>
    <t>CONCRETO FCK = 15MPA, TRAÇO 1:3,4:3,5 (CIMENTO/ AREIA MÉDIA/ BRITA 1)  - PREPARO MECÂNICO COM BETONEIRA 400 L. AF_07/2016</t>
  </si>
  <si>
    <t>SINAPI-94963</t>
  </si>
  <si>
    <t>5.</t>
  </si>
  <si>
    <t>5.0.0.1.</t>
  </si>
  <si>
    <t>REMOÇÃO DE PORTAS, DE FORMA MANUAL, SEM REAPROVEITAMENTO. AF_12/2017</t>
  </si>
  <si>
    <t>SINAPI-97644</t>
  </si>
  <si>
    <t>5.0.0.2.</t>
  </si>
  <si>
    <t>REMOÇÃO DE JANELAS, DE FORMA MANUAL, SEM REAPROVEITAMENTO. AF_12/2017</t>
  </si>
  <si>
    <t>SEM VALOR</t>
  </si>
  <si>
    <t>SINAPI-97645</t>
  </si>
  <si>
    <t>5.0.0.3.</t>
  </si>
  <si>
    <t>PORTA DE ALUMÍNIO DE ABRIR PARA VIDRO SEM GUARNIÇÃO, 87X210CM, FIXAÇÃO COM PARAFUSOS, INCLUSIVE VIDROS - FORNECIMENTO E INSTALAÇÃO. AF_12/2019</t>
  </si>
  <si>
    <t>UN</t>
  </si>
  <si>
    <t>SINAPI-94805</t>
  </si>
  <si>
    <t>5.0.0.4.</t>
  </si>
  <si>
    <t>FECHADURA DE EMBUTIR COM CILINDRO, EXTERNA, COMPLETA, ACABAMENTO PADRÃO POPULAR, INCLUSO EXECUÇÃO DE FURO - FORNECIMENTO E INSTALAÇÃO. AF_12/2019</t>
  </si>
  <si>
    <t>SINAPI-91304</t>
  </si>
  <si>
    <t>5.0.0.5.</t>
  </si>
  <si>
    <t>PORTA DE MADEIRA PARA PINTURA, SEMI-OCA (LEVE OU MÉDIA), 80X210CM, ESPESSURA DE 3,5CM, INCLUSO DOBRADIÇAS - FORNECIMENTO E INSTALAÇÃO. AF_12/2019</t>
  </si>
  <si>
    <t>SINAPI-90822</t>
  </si>
  <si>
    <t>5.0.0.6.</t>
  </si>
  <si>
    <t>PORTA DE MADEIRA PARA PINTURA, SEMI-OCA (LEVE OU MÉDIA), 70X210CM, ESPESSURA DE 3,5CM, INCLUSO DOBRADIÇAS - FORNECIMENTO E INSTALAÇÃO. AF_12/2019</t>
  </si>
  <si>
    <t>SINAPI-90821</t>
  </si>
  <si>
    <t>5.0.0.7.</t>
  </si>
  <si>
    <t>FECHADURA DE EMBUTIR PARA PORTAS INTERNAS, COMPLETA, ACABAMENTO PADRÃO POPULAR, COM EXECUÇÃO DE FURO - FORNECIMENTO E INSTALAÇÃO. AF_12/2019</t>
  </si>
  <si>
    <t>SINAPI-91307</t>
  </si>
  <si>
    <t>5.0.0.8.</t>
  </si>
  <si>
    <t>JANELA DE ALUMÍNIO TIPO MAXIM-AR, COM VIDROS, BATENTE E FERRAGENS. EXCLUSIVE ALIZAR, ACABAMENTO E CONTRAMARCO. FORNECIMENTO E INSTALAÇÃO. AF_12/2019</t>
  </si>
  <si>
    <t>SINAPI-94569</t>
  </si>
  <si>
    <t>5.0.0.9.</t>
  </si>
  <si>
    <t>BARRA DE APOIO RETA, EM ALUMINIO, COMPRIMENTO 60CM, DIAMETRO MINIMO 3 CM</t>
  </si>
  <si>
    <t xml:space="preserve">UN    </t>
  </si>
  <si>
    <t>SINAPI-I-36218</t>
  </si>
  <si>
    <t>5.0.0.10.</t>
  </si>
  <si>
    <t>BARRA DE APOIO RETA, EM ALUMINIO, COMPRIMENTO 70CM, DIAMETRO MINIMO 3 CM</t>
  </si>
  <si>
    <t>SINAPI-I-36220</t>
  </si>
  <si>
    <t>5.0.0.11.</t>
  </si>
  <si>
    <t>PEITORIL PRE-MOLDADO EM GRANILITE, MARMORITE OU GRANITINA, L = *15* CM</t>
  </si>
  <si>
    <t>SINAPI-I-41975</t>
  </si>
  <si>
    <t>5.0.0.12.</t>
  </si>
  <si>
    <t>ASSENTAMENTO DE PEITORIL COM ARGAMASSA DE CIMENTO COLANTE</t>
  </si>
  <si>
    <t>SINAPI-40675</t>
  </si>
  <si>
    <t>6.</t>
  </si>
  <si>
    <t>6.0.0.1.</t>
  </si>
  <si>
    <t>REMOÇÃO DE TELHAS, DE FIBROCIMENTO, METÁLICA E CERÂMICA, DE FORMA MANUAL, SEM REAPROVEITAMENTO. AF_12/2017</t>
  </si>
  <si>
    <t>SINAPI-97647</t>
  </si>
  <si>
    <t>6.0.0.2.</t>
  </si>
  <si>
    <t>REMOÇÃO DE TRAMA DE MADEIRA PARA COBERTURA, DE FORMA MANUAL, SEM REAPROVEITAMENTO. AF_12/2017</t>
  </si>
  <si>
    <t>SINAPI-97650</t>
  </si>
  <si>
    <t>6.0.0.3.</t>
  </si>
  <si>
    <t>REMOÇÃO DE TRAMA METÁLICA OU DE MADEIRA PARA FORRO, DE FORMA MANUAL, SEM REAPROVEITAMENTO. AF_12/2017</t>
  </si>
  <si>
    <t>SINAPI-97642</t>
  </si>
  <si>
    <t>6.0.0.4.</t>
  </si>
  <si>
    <t>FABRICAÇÃO E INSTALAÇÃO DE TESOURA INTEIRA EM MADEIRA NÃO APARELHADA, VÃO DE 6 M, PARA TELHA ONDULADA DE FIBROCIMENTO, METÁLICA, PLÁSTICA OU TERMOACÚSTICA, INCLUSO IÇAMENTO. AF_07/2019</t>
  </si>
  <si>
    <t>SINAPI-92558</t>
  </si>
  <si>
    <t>6.0.0.5.</t>
  </si>
  <si>
    <t>TRAMA DE MADEIRA COMPOSTA POR TERÇAS PARA TELHADOS DE ATÉ 2 ÁGUAS PARA TELHA ONDULADA DE FIBROCIMENTO, METÁLICA, PLÁSTICA OU TERMOACÚSTICA, INCLUSO TRANSPORTE VERTICAL. AF_07/2019</t>
  </si>
  <si>
    <t>SINAPI-92543</t>
  </si>
  <si>
    <t>6.0.0.6.</t>
  </si>
  <si>
    <t>TELHAMENTO COM TELHA ONDULADA DE FIBROCIMENTO E = 6 MM, COM RECOBRIMENTO LATERAL DE 1/4 DE ONDA PARA TELHADO COM INCLINAÇÃO MAIOR QUE 10°, COM ATÉ 2 ÁGUAS, INCLUSO IÇAMENTO. AF_07/2019</t>
  </si>
  <si>
    <t>SINAPI-94207</t>
  </si>
  <si>
    <t>6.0.0.7.</t>
  </si>
  <si>
    <t>FORRO EM RÉGUAS DE PVC, FRISADO, PARA AMBIENTES COMERCIAIS, INCLUSIVE ESTRUTURA DE FIXAÇÃO. AF_05/2017_P</t>
  </si>
  <si>
    <t>SINAPI-96116</t>
  </si>
  <si>
    <t>6.0.0.8.</t>
  </si>
  <si>
    <t>FORRO EM MADEIRA PINUS, PARA AMBIENTES COMERCIAIS, INCLUSIVE ESTRUTURA DE FIXAÇÃO. AF_05/2017</t>
  </si>
  <si>
    <t>SINAPI-96117</t>
  </si>
  <si>
    <t>6.0.0.9.</t>
  </si>
  <si>
    <t>CALHA EM CHAPA DE AÇO GALVANIZADO NÚMERO 24, DESENVOLVIMENTO DE 50 CM, INCLUSO TRANSPORTE VERTICAL. AF_07/2019</t>
  </si>
  <si>
    <t>SINAPI-94228</t>
  </si>
  <si>
    <t>6.0.0.10.</t>
  </si>
  <si>
    <t>RUFO EXTERNO/INTERNO EM CHAPA DE AÇO GALVANIZADO NÚMERO 26, CORTE DE 33 CM, INCLUSO IÇAMENTO. AF_07/2019</t>
  </si>
  <si>
    <t>SINAPI-100327</t>
  </si>
  <si>
    <t>6.0.0.11.</t>
  </si>
  <si>
    <t>TUBO PVC, SÉRIE R, ÁGUA PLUVIAL, DN 100 MM, FORNECIDO E INSTALADO EM CONDUTORES VERTICAIS DE ÁGUAS PLUVIAIS. AF_12/2014</t>
  </si>
  <si>
    <t>SINAPI-89578</t>
  </si>
  <si>
    <t>6.0.1.</t>
  </si>
  <si>
    <t>6.0.1.1.</t>
  </si>
  <si>
    <t>6.0.1.2.</t>
  </si>
  <si>
    <t>CHAPISCO APLICADO EM ALVENARIA (COM PRESENÇA DE VÃOS) E ESTRUTURAS DE CONCRETO DE FACHADA, COM COLHER DE PEDREIRO.  ARGAMASSA TRAÇO 1:3 COM PREPARO EM BETONEIRA 400L. AF_06/2014</t>
  </si>
  <si>
    <t>SINAPI-87905</t>
  </si>
  <si>
    <t>6.0.1.3.</t>
  </si>
  <si>
    <t>6.1.</t>
  </si>
  <si>
    <t>6.1.0.1.</t>
  </si>
  <si>
    <t>PERFIL UDC ("U" DOBRADO DE CHAPA) SIMPLES DE ACO LAMINADO, GALVANIZADO, ASTM A36, 127 X 50 MM, E= 3 MM</t>
  </si>
  <si>
    <t xml:space="preserve">KG    </t>
  </si>
  <si>
    <t>SINAPI-I-40598</t>
  </si>
  <si>
    <t>6.1.0.2.</t>
  </si>
  <si>
    <t>FABRICAÇÃO E INSTALAÇÃO DE TESOURA INTEIRA EM AÇO, VÃO DE 4 M, PARA TELHA ONDULADA DE FIBROCIMENTO, METÁLICA, PLÁSTICA OU TERMOACÚSTICA, INCLUSO IÇAMENTO. AF_12/2015</t>
  </si>
  <si>
    <t>SINAPI-92604</t>
  </si>
  <si>
    <t>6.1.0.3.</t>
  </si>
  <si>
    <t>6.1.0.4.</t>
  </si>
  <si>
    <t>6.1.0.5.</t>
  </si>
  <si>
    <t>TELHAMENTO COM TELHA DE AÇO/ALUMÍNIO E = 0,5 MM, COM ATÉ 2 ÁGUAS, INCLUSO IÇAMENTO. AF_07/2019</t>
  </si>
  <si>
    <t>SINAPI-94213</t>
  </si>
  <si>
    <t>6.1.0.6.</t>
  </si>
  <si>
    <t>6.1.0.7.</t>
  </si>
  <si>
    <t>6.1.0.8.</t>
  </si>
  <si>
    <t>6.1.0.9.</t>
  </si>
  <si>
    <t>6.1.0.10.</t>
  </si>
  <si>
    <t>CAIXA DE PASSAGEM 30X30X40 COM TAMPA E DRENO BRITA</t>
  </si>
  <si>
    <t>SINAPI-83446</t>
  </si>
  <si>
    <t>7.</t>
  </si>
  <si>
    <t>7.0.0.1.</t>
  </si>
  <si>
    <t>VASO SANITÁRIO SIFONADO COM CAIXA ACOPLADA LOUÇA BRANCA - FORNECIMENTO E INSTALAÇÃO. AF_01/2020</t>
  </si>
  <si>
    <t>SINAPI-86888</t>
  </si>
  <si>
    <t>7.0.0.2.</t>
  </si>
  <si>
    <t>KIT DE REGISTRO DE GAVETA BRUTO DE LATÃO ¾", INCLUSIVE CONEXÕES, ROSCÁVEL, INSTALADO EM RAMAL DE ÁGUA FRIA - FORNECIMENTO E INSTALAÇÃO. AF_12/2014</t>
  </si>
  <si>
    <t>SINAPI-89972</t>
  </si>
  <si>
    <t>7.0.0.3.</t>
  </si>
  <si>
    <t>CAIXA SIFONADA, PVC, DN 100 X 100 X 50 MM, JUNTA ELÁSTICA, FORNECIDA E INSTALADA EM RAMAL DE DESCARGA OU EM RAMAL DE ESGOTO SANITÁRIO. AF_12/2014</t>
  </si>
  <si>
    <t>SINAPI-89707</t>
  </si>
  <si>
    <t>7.0.0.4.</t>
  </si>
  <si>
    <t>CAIXA DE GORDURA SIMPLES (CAPACIDADE: 36L), RETANGULAR, EM ALVENARIA COM TIJOLOS CERÂMICOS MACIÇOS, DIMENSÕES INTERNAS = 0,2X0,4 M, ALTURA INTERNA = 0,8 M. AF_05/2018</t>
  </si>
  <si>
    <t>SINAPI-98104</t>
  </si>
  <si>
    <t>7.0.0.5.</t>
  </si>
  <si>
    <t>PONTO DE CONSUMO TERMINAL DE ÁGUA FRIA (SUBRAMAL) COM TUBULAÇÃO DE PVC, DN 25 MM, INSTALADO EM RAMAL DE ÁGUA, INCLUSOS RASGO E CHUMBAMENTO EM ALVENARIA. AF_12/2014</t>
  </si>
  <si>
    <t>SINAPI-89957</t>
  </si>
  <si>
    <t>7.0.0.6.</t>
  </si>
  <si>
    <t>(COMPOSIÇÃO REPRESENTATIVA) DO SERVIÇO DE INSTALAÇÃO DE TUBOS DE PVC, SOLDÁVEL, ÁGUA FRIA, DN 25 MM (INSTALADO EM RAMAL, SUB-RAMAL, RAMAL DE DISTRIBUIÇÃO OU PRUMADA), INCLUSIVE CONEXÕES, CORTES E FIXAÇÕES, PARA PRÉDIOS. AF_10/2015</t>
  </si>
  <si>
    <t>SINAPI-91785</t>
  </si>
  <si>
    <t>7.0.0.7.</t>
  </si>
  <si>
    <t>TUBO PVC, SERIE NORMAL, ESGOTO PREDIAL, DN 40 MM, FORNECIDO E INSTALADO EM RAMAL DE DESCARGA OU RAMAL DE ESGOTO SANITÁRIO. AF_12/2014</t>
  </si>
  <si>
    <t>SINAPI-89711</t>
  </si>
  <si>
    <t>7.0.0.8.</t>
  </si>
  <si>
    <t>TUBO PVC, SERIE NORMAL, ESGOTO PREDIAL, DN 50 MM, FORNECIDO E INSTALADO EM RAMAL DE DESCARGA OU RAMAL DE ESGOTO SANITÁRIO. AF_12/2014</t>
  </si>
  <si>
    <t>SINAPI-89712</t>
  </si>
  <si>
    <t>7.0.0.9.</t>
  </si>
  <si>
    <t>TUBO PVC, SERIE NORMAL, ESGOTO PREDIAL, DN 100 MM, FORNECIDO E INSTALADO EM RAMAL DE DESCARGA OU RAMAL DE ESGOTO SANITÁRIO. AF_12/2014</t>
  </si>
  <si>
    <t>SINAPI-89714</t>
  </si>
  <si>
    <t>7.0.0.10.</t>
  </si>
  <si>
    <t>TUBO PVC, SERIE NORMAL, ESGOTO PREDIAL, DN 50 MM, FORNECIDO E INSTALADO EM PRUMADA DE ESGOTO SANITÁRIO OU VENTILAÇÃO. AF_12/2014</t>
  </si>
  <si>
    <t>SINAPI-89798</t>
  </si>
  <si>
    <t>7.0.0.11.</t>
  </si>
  <si>
    <t>BANCADA/BANCA/PIA DE ACO INOXIDAVEL (AISI 430) COM 1 CUBA CENTRAL, COM VALVULA, ESCORREDOR DUPLO, DE *0,55 X 1,20* M</t>
  </si>
  <si>
    <t>SINAPI-I-1746</t>
  </si>
  <si>
    <t>7.0.0.12.</t>
  </si>
  <si>
    <t>LAVATÓRIO LOUÇA BRANCA SUSPENSO, 29,5 X 39CM OU EQUIVALENTE, PADRÃO POPULAR - FORNECIMENTO E INSTALAÇÃO. AF_01/2020</t>
  </si>
  <si>
    <t>SINAPI-86904</t>
  </si>
  <si>
    <t>7.0.0.13.</t>
  </si>
  <si>
    <t>SIFÃO DO TIPO FLEXÍVEL EM PVC 1  X 1.1/2  - FORNECIMENTO E INSTALAÇÃO. AF_01/2020</t>
  </si>
  <si>
    <t>SINAPI-86883</t>
  </si>
  <si>
    <t>7.0.0.14.</t>
  </si>
  <si>
    <t>TORNEIRA CROMADA DE MESA, 1/2 OU 3/4, PARA LAVATÓRIO, PADRÃO MÉDIO - FORNECIMENTO E INSTALAÇÃO. AF_01/2020</t>
  </si>
  <si>
    <t>SINAPI-86915</t>
  </si>
  <si>
    <t>7.0.0.15.</t>
  </si>
  <si>
    <t>CHUVEIRO ELÉTRICO COMUM CORPO PLÁSTICO, TIPO DUCHA  FORNECIMENTO E INSTALAÇÃO. AF_01/2020</t>
  </si>
  <si>
    <t>SINAPI-100860</t>
  </si>
  <si>
    <t>7.0.0.16.</t>
  </si>
  <si>
    <t>FOSSA SEPTICA CONCRETO PRE MOLDADO PARA 10 CONTRIBUINTES - *90 X 90* CM</t>
  </si>
  <si>
    <t>SINAPI-I-3277</t>
  </si>
  <si>
    <t>7.0.0.17.</t>
  </si>
  <si>
    <t>CAIXA ENTERRADA HIDRÁULICA RETANGULAR EM ALVENARIA COM TIJOLOS CERÂMICOS MACIÇOS, DIMENSÕES INTERNAS: 0,6X0,6X0,6 M PARA REDE DE ESGOTO. AF_05/2018</t>
  </si>
  <si>
    <t>SINAPI-97902</t>
  </si>
  <si>
    <t>7.0.0.18.</t>
  </si>
  <si>
    <t>RALO SECO, PVC, DN 100 X 40 MM, JUNTA SOLDÁVEL, FORNECIDO E INSTALADO EM RAMAL DE DESCARGA OU EM RAMAL DE ESGOTO SANITÁRIO. AF_12/2014</t>
  </si>
  <si>
    <t>SINAPI-89710</t>
  </si>
  <si>
    <t>8.</t>
  </si>
  <si>
    <t>8.0.0.1.</t>
  </si>
  <si>
    <t>ENTRADA DE ENERGIA INDIVIDUAL (Composição adaptada 41598)</t>
  </si>
  <si>
    <t xml:space="preserve">UN </t>
  </si>
  <si>
    <t>COMPOSIÇÃO-CM - 087</t>
  </si>
  <si>
    <t>8.0.0.2.</t>
  </si>
  <si>
    <t>QUADRO DE DISTRIBUICAO DE ENERGIA EM CHAPA DE ACO GALVANIZADO, PARA 12 DISJUNTORES TERMOMAGNETICOS MONOPOLARES, COM BARRAMENTO TRIFASICO E NEUTRO - FORNECIMENTO E INSTALACAO</t>
  </si>
  <si>
    <t>SINAPI-83463</t>
  </si>
  <si>
    <t>8.0.0.3.</t>
  </si>
  <si>
    <t>DISJUNTOR TRIPOLAR TIPO DIN, CORRENTE NOMINAL DE 50A - FORNECIMENTO E INSTALAÇÃO. AF_04/2016</t>
  </si>
  <si>
    <t>8.0.0.4.</t>
  </si>
  <si>
    <t>DISJUNTOR MONOPOLAR TIPO DIN, CORRENTE NOMINAL DE 10A - FORNECIMENTO E INSTALAÇÃO. AF_04/2016</t>
  </si>
  <si>
    <t>SINAPI-93653</t>
  </si>
  <si>
    <t>8.0.0.5.</t>
  </si>
  <si>
    <t>DISJUNTOR MONOPOLAR TIPO DIN, CORRENTE NOMINAL DE 32A - FORNECIMENTO E INSTALAÇÃO. AF_04/2016</t>
  </si>
  <si>
    <t>SINAPI-93657</t>
  </si>
  <si>
    <t>8.0.0.6.</t>
  </si>
  <si>
    <t>ELETRODUTO FLEXÍVEL CORRUGADO, PVC, DN 25 MM (3/4"), PARA CIRCUITOS TERMINAIS, INSTALADO EM FORRO - FORNECIMENTO E INSTALAÇÃO. AF_12/2015</t>
  </si>
  <si>
    <t>SINAPI-91834</t>
  </si>
  <si>
    <t>8.0.0.7.</t>
  </si>
  <si>
    <t>ELETRODUTO FLEXÍVEL CORRUGADO, PVC, DN 32 MM (1"), PARA CIRCUITOS TERMINAIS, INSTALADO EM FORRO - FORNECIMENTO E INSTALAÇÃO. AF_12/2015</t>
  </si>
  <si>
    <t>SINAPI-91836</t>
  </si>
  <si>
    <t>8.0.0.8.</t>
  </si>
  <si>
    <t>CAIXA DE PASSAGEM / DERIVACAO / LUZ, OCTOGONAL 4 X4, EM ACO ESMALTADA, COM FUNDO MOVEL SIMPLES (FMS)</t>
  </si>
  <si>
    <t>SINAPI-I-10569</t>
  </si>
  <si>
    <t>8.0.0.9.</t>
  </si>
  <si>
    <t>RASGO EM ALVENARIA PARA ELETRODUTOS COM DIAMETROS MENORES OU IGUAIS A 40 MM. AF_05/2015</t>
  </si>
  <si>
    <t>SINAPI-90447</t>
  </si>
  <si>
    <t>8.0.0.10.</t>
  </si>
  <si>
    <t>CAIXA RETANGULAR 4" X 2" MÉDIA (1,30 M DO PISO), PVC, INSTALADA EM PAREDE - FORNECIMENTO E INSTALAÇÃO. AF_12/2015</t>
  </si>
  <si>
    <t>SINAPI-91940</t>
  </si>
  <si>
    <t>8.0.0.11.</t>
  </si>
  <si>
    <t>CAIXA RETANGULAR 4" X 2" ALTA (2,00 M DO PISO), PVC, INSTALADA EM PAREDE - FORNECIMENTO E INSTALAÇÃO. AF_12/2015</t>
  </si>
  <si>
    <t>SINAPI-91939</t>
  </si>
  <si>
    <t>8.0.0.12.</t>
  </si>
  <si>
    <t>INTERRUPTOR SIMPLES (1 MÓDULO), 10A/250V, INCLUINDO SUPORTE E PLACA - FORNECIMENTO E INSTALAÇÃO. AF_12/2015</t>
  </si>
  <si>
    <t>SINAPI-91953</t>
  </si>
  <si>
    <t>8.0.0.13.</t>
  </si>
  <si>
    <t>INTERRUPTOR SIMPLES (1 MÓDULO) COM 1 TOMADA DE EMBUTIR 2P+T 10 A,  INCLUINDO SUPORTE E PLACA - FORNECIMENTO E INSTALAÇÃO. AF_12/2015</t>
  </si>
  <si>
    <t>SINAPI-92023</t>
  </si>
  <si>
    <t>8.0.0.14.</t>
  </si>
  <si>
    <t>INTERRUPTOR SIMPLES (2 MÓDULOS) COM 1 TOMADA DE EMBUTIR 2P+T 10 A,  SEM SUPORTE E SEM PLACA - FORNECIMENTO E INSTALAÇÃO. AF_12/2015</t>
  </si>
  <si>
    <t>SINAPI-92026</t>
  </si>
  <si>
    <t>8.0.0.15.</t>
  </si>
  <si>
    <t>TOMADA MÉDIA DE EMBUTIR (1 MÓDULO), 2P+T 10 A, INCLUINDO SUPORTE E PLACA - FORNECIMENTO E INSTALAÇÃO. AF_12/2015</t>
  </si>
  <si>
    <t>SINAPI-91996</t>
  </si>
  <si>
    <t>8.0.0.16.</t>
  </si>
  <si>
    <t>TOMADA MÉDIA DE EMBUTIR (1 MÓDULO), 2P+T 20 A, INCLUINDO SUPORTE E PLACA - FORNECIMENTO E INSTALAÇÃO. AF_12/2015</t>
  </si>
  <si>
    <t>SINAPI-91997</t>
  </si>
  <si>
    <t>8.0.0.17.</t>
  </si>
  <si>
    <t>TOMADA ALTA DE EMBUTIR (1 MÓDULO), 2P+T 20 A, INCLUINDO SUPORTE E PLACA - FORNECIMENTO E INSTALAÇÃO. AF_12/2015</t>
  </si>
  <si>
    <t>SINAPI-91993</t>
  </si>
  <si>
    <t>8.0.0.18.</t>
  </si>
  <si>
    <t>TOMADA PARA TELEFONE RJ11 - FORNECIMENTO E INSTALAÇÃO. AF_11/2019</t>
  </si>
  <si>
    <t>SINAPI-98308</t>
  </si>
  <si>
    <t>8.0.0.19.</t>
  </si>
  <si>
    <t>TOMADA DE REDE RJ45 - FORNECIMENTO E INSTALAÇÃO. AF_11/2019</t>
  </si>
  <si>
    <t>SINAPI-98307</t>
  </si>
  <si>
    <t>8.0.0.20.</t>
  </si>
  <si>
    <t>LUMINARIA SPOT DE SOBREPOR EM ALUMINIO COM ALETA PLASTICA PARA 1 LAMPADA, BASE E27, POTENCIA MAXIMA 40/60 W (NAO INCLUI LAMPADA)</t>
  </si>
  <si>
    <t>SINAPI-I-12266</t>
  </si>
  <si>
    <t>8.0.0.21.</t>
  </si>
  <si>
    <t>LUMINARIA SPOT DE SOBREPOR EM ALUMINIO COM ALETA PLASTICA PARA 2 LAMPADAS, BASE E27, POTENCIA MAXIMA 40/60 W (NAO INCLUI LAMPADA)</t>
  </si>
  <si>
    <t>SINAPI-I-39378</t>
  </si>
  <si>
    <t>8.0.0.22.</t>
  </si>
  <si>
    <t>LAMPADA LED 10 W BIVOLT BRANCA, FORMATO TRADICIONAL (BASE E27)</t>
  </si>
  <si>
    <t>SINAPI-I-38194</t>
  </si>
  <si>
    <t>8.0.0.23.</t>
  </si>
  <si>
    <t>LUMINARIA TIPO TARTARUGA PARA AREA EXTERNA EM ALUMINIO, COM GRADE, PARA 1 LAMPADA, BASE E27, POTENCIA MAXIMA 40/60 W (NAO INCLUI LAMPADA)</t>
  </si>
  <si>
    <t>SINAPI-I-38775</t>
  </si>
  <si>
    <t>8.0.0.24.</t>
  </si>
  <si>
    <t>RELE FOTOELETRICO P/ COMANDO DE ILUMINACAO EXTERNA 220V/1000W - FORNECIMENTO E INSTALACAO</t>
  </si>
  <si>
    <t>SINAPI-83399</t>
  </si>
  <si>
    <t>8.0.0.25.</t>
  </si>
  <si>
    <t>CABO DE COBRE FLEXÍVEL ISOLADO, 2,5 MM², ANTI-CHAMA 450/750 V, PARA CIRCUITOS TERMINAIS - FORNECIMENTO E INSTALAÇÃO. AF_12/2015</t>
  </si>
  <si>
    <t>SINAPI-91926</t>
  </si>
  <si>
    <t>8.0.0.26.</t>
  </si>
  <si>
    <t>CABO DE COBRE FLEXÍVEL ISOLADO, 4 MM², ANTI-CHAMA 450/750 V, PARA CIRCUITOS TERMINAIS - FORNECIMENTO E INSTALAÇÃO. AF_12/2015</t>
  </si>
  <si>
    <t>SINAPI-91928</t>
  </si>
  <si>
    <t>8.0.0.27.</t>
  </si>
  <si>
    <t>CABO DE COBRE FLEXÍVEL ISOLADO, 6 MM², ANTI-CHAMA 450/750 V, PARA CIRCUITOS TERMINAIS - FORNECIMENTO E INSTALAÇÃO. AF_12/2015</t>
  </si>
  <si>
    <t>SINAPI-91930</t>
  </si>
  <si>
    <t>8.0.0.28.</t>
  </si>
  <si>
    <t>CABO DE COBRE FLEXÍVEL ISOLADO, 10 MM², ANTI-CHAMA 0,6/1,0 KV, PARA DISTRIBUIÇÃO - FORNECIMENTO E INSTALAÇÃO. AF_12/2015</t>
  </si>
  <si>
    <t>SINAPI-92980</t>
  </si>
  <si>
    <t>9.</t>
  </si>
  <si>
    <t>9.1.</t>
  </si>
  <si>
    <t>9.1.0.1.</t>
  </si>
  <si>
    <t>APLICAÇÃO MECÂNICA DE PINTURA COM TINTA LÁTEX ACRÍLICA EM PAREDES, DUAS DEMÃOS. AF_06/2014</t>
  </si>
  <si>
    <t>SINAPI-88493</t>
  </si>
  <si>
    <t>9.2.</t>
  </si>
  <si>
    <t>9.2.0.1.</t>
  </si>
  <si>
    <t>APLICAÇÃO E LIXAMENTO DE MASSA LÁTEX EM PAREDES, UMA DEMÃO. AF_06/2014</t>
  </si>
  <si>
    <t>SINAPI-88495</t>
  </si>
  <si>
    <t>9.2.0.2.</t>
  </si>
  <si>
    <t>9.3.</t>
  </si>
  <si>
    <t>9.3.0.1.</t>
  </si>
  <si>
    <t>PINTURA ESMALTE ACETINADO EM MADEIRA, DUAS DEMAOS</t>
  </si>
  <si>
    <t>SINAPI-73739/1</t>
  </si>
  <si>
    <t>9.4.</t>
  </si>
  <si>
    <t>9.4.0.1.</t>
  </si>
  <si>
    <t>PINTURA ESMALTE BRILHANTE PARA MADEIRA, DUAS DEMAOS, SOBRE FUNDO NIVELADOR BRANCO</t>
  </si>
  <si>
    <t>SINAPI-74065/3</t>
  </si>
  <si>
    <t>10.</t>
  </si>
  <si>
    <t>10.1.</t>
  </si>
  <si>
    <t>10.1.0.1.</t>
  </si>
  <si>
    <t>10.1.0.2.</t>
  </si>
  <si>
    <t>10.1.0.3.</t>
  </si>
  <si>
    <t>10.1.0.4.</t>
  </si>
  <si>
    <t>CORRIMÃO SIMPLES, DIÂMETRO EXTERNO = 1 1/2", EM ALUMÍNIO. AF_04/2019_P</t>
  </si>
  <si>
    <t>SINAPI-99857</t>
  </si>
  <si>
    <t>11.</t>
  </si>
  <si>
    <t>11.0.0.1.</t>
  </si>
  <si>
    <t>LIMPEZA FINAL DE OBRA</t>
  </si>
  <si>
    <t>COMPOSIÇÃO-CM - 028</t>
  </si>
  <si>
    <t>Foi considerado arredondamento de duas casas decimais para Quantidade; Custo Unitário; BDI; Preço Unitário; Preço Total.</t>
  </si>
  <si>
    <t>São Jerônimo</t>
  </si>
  <si>
    <t>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</si>
</sst>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General;General;"/>
    <numFmt numFmtId="166" formatCode="dd\ &quot;de&quot;\ mmmm\ &quot;de&quot;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10"/>
      <color indexed="2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 applyFill="1"/>
    <xf numFmtId="0" fontId="0" fillId="0" borderId="0" xfId="0" applyBorder="1"/>
    <xf numFmtId="0" fontId="2" fillId="0" borderId="0" xfId="0" applyFont="1" applyFill="1" applyBorder="1"/>
    <xf numFmtId="0" fontId="3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top"/>
    </xf>
    <xf numFmtId="0" fontId="2" fillId="0" borderId="0" xfId="0" applyFont="1"/>
    <xf numFmtId="0" fontId="2" fillId="0" borderId="0" xfId="0" applyFont="1" applyBorder="1"/>
    <xf numFmtId="0" fontId="5" fillId="0" borderId="0" xfId="0" applyFont="1" applyAlignment="1">
      <alignment horizontal="left" vertical="center"/>
    </xf>
    <xf numFmtId="0" fontId="7" fillId="0" borderId="0" xfId="0" applyFont="1"/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Protection="1">
      <protection locked="0"/>
    </xf>
    <xf numFmtId="0" fontId="8" fillId="0" borderId="3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0" xfId="0" quotePrefix="1"/>
    <xf numFmtId="0" fontId="2" fillId="0" borderId="0" xfId="0" applyFont="1" applyProtection="1"/>
    <xf numFmtId="0" fontId="2" fillId="2" borderId="0" xfId="0" applyFont="1" applyFill="1"/>
    <xf numFmtId="0" fontId="6" fillId="0" borderId="2" xfId="0" applyFont="1" applyBorder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10" fillId="3" borderId="4" xfId="0" applyNumberFormat="1" applyFont="1" applyFill="1" applyBorder="1" applyAlignment="1" applyProtection="1">
      <alignment vertical="center" wrapText="1"/>
      <protection locked="0"/>
    </xf>
    <xf numFmtId="0" fontId="2" fillId="0" borderId="5" xfId="0" applyNumberFormat="1" applyFont="1" applyFill="1" applyBorder="1" applyAlignment="1">
      <alignment vertical="center" wrapText="1" shrinkToFit="1"/>
    </xf>
    <xf numFmtId="49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6" xfId="0" applyNumberFormat="1" applyFont="1" applyFill="1" applyBorder="1" applyAlignment="1" applyProtection="1">
      <alignment vertical="center" wrapText="1"/>
      <protection locked="0"/>
    </xf>
    <xf numFmtId="0" fontId="2" fillId="3" borderId="6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6" xfId="1" applyNumberFormat="1" applyFont="1" applyFill="1" applyBorder="1" applyAlignment="1" applyProtection="1">
      <alignment vertical="center" shrinkToFit="1"/>
      <protection locked="0"/>
    </xf>
    <xf numFmtId="43" fontId="2" fillId="3" borderId="6" xfId="1" applyFont="1" applyFill="1" applyBorder="1" applyAlignment="1" applyProtection="1">
      <alignment vertical="center" wrapText="1"/>
      <protection locked="0"/>
    </xf>
    <xf numFmtId="10" fontId="2" fillId="3" borderId="6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6" xfId="1" applyNumberFormat="1" applyFont="1" applyFill="1" applyBorder="1" applyAlignment="1">
      <alignment vertical="center" shrinkToFit="1"/>
    </xf>
    <xf numFmtId="0" fontId="9" fillId="0" borderId="0" xfId="0" applyFont="1"/>
    <xf numFmtId="0" fontId="6" fillId="4" borderId="2" xfId="0" applyNumberFormat="1" applyFont="1" applyFill="1" applyBorder="1" applyAlignment="1" applyProtection="1">
      <alignment horizontal="center" vertical="center"/>
    </xf>
    <xf numFmtId="0" fontId="11" fillId="4" borderId="7" xfId="0" applyNumberFormat="1" applyFont="1" applyFill="1" applyBorder="1" applyAlignment="1" applyProtection="1">
      <alignment horizontal="center" vertical="center" wrapText="1"/>
    </xf>
    <xf numFmtId="49" fontId="6" fillId="4" borderId="8" xfId="0" applyNumberFormat="1" applyFont="1" applyFill="1" applyBorder="1" applyAlignment="1" applyProtection="1">
      <alignment horizontal="center" vertical="center"/>
    </xf>
    <xf numFmtId="0" fontId="6" fillId="4" borderId="8" xfId="0" applyNumberFormat="1" applyFont="1" applyFill="1" applyBorder="1" applyAlignment="1" applyProtection="1">
      <alignment horizontal="center" vertical="center" wrapText="1"/>
    </xf>
    <xf numFmtId="164" fontId="6" fillId="4" borderId="8" xfId="1" applyNumberFormat="1" applyFont="1" applyFill="1" applyBorder="1" applyAlignment="1" applyProtection="1">
      <alignment horizontal="center" vertical="center"/>
    </xf>
    <xf numFmtId="10" fontId="6" fillId="4" borderId="8" xfId="2" applyNumberFormat="1" applyFont="1" applyFill="1" applyBorder="1" applyAlignment="1" applyProtection="1">
      <alignment horizontal="center" vertical="center"/>
    </xf>
    <xf numFmtId="0" fontId="10" fillId="5" borderId="4" xfId="0" applyNumberFormat="1" applyFont="1" applyFill="1" applyBorder="1" applyAlignment="1" applyProtection="1">
      <alignment vertical="center" wrapText="1"/>
    </xf>
    <xf numFmtId="0" fontId="2" fillId="0" borderId="9" xfId="0" applyFont="1" applyBorder="1"/>
    <xf numFmtId="0" fontId="12" fillId="0" borderId="0" xfId="0" applyFont="1"/>
    <xf numFmtId="0" fontId="12" fillId="0" borderId="10" xfId="0" applyFont="1" applyBorder="1" applyAlignment="1" applyProtection="1">
      <alignment horizontal="left" vertical="center"/>
    </xf>
    <xf numFmtId="0" fontId="12" fillId="0" borderId="0" xfId="0" applyFont="1" applyFill="1" applyBorder="1" applyAlignment="1" applyProtection="1">
      <alignment horizontal="left" wrapText="1"/>
      <protection locked="0"/>
    </xf>
    <xf numFmtId="0" fontId="6" fillId="0" borderId="0" xfId="0" applyFont="1"/>
    <xf numFmtId="0" fontId="6" fillId="0" borderId="9" xfId="0" applyFont="1" applyBorder="1"/>
    <xf numFmtId="0" fontId="2" fillId="0" borderId="2" xfId="0" applyFont="1" applyBorder="1" applyAlignment="1">
      <alignment horizontal="center"/>
    </xf>
    <xf numFmtId="0" fontId="12" fillId="0" borderId="7" xfId="0" applyFont="1" applyBorder="1" applyAlignment="1" applyProtection="1">
      <alignment horizontal="left" vertical="center"/>
      <protection locked="0"/>
    </xf>
    <xf numFmtId="0" fontId="12" fillId="0" borderId="8" xfId="0" applyFont="1" applyBorder="1" applyAlignment="1" applyProtection="1">
      <alignment horizontal="left" vertical="center"/>
      <protection locked="0"/>
    </xf>
    <xf numFmtId="0" fontId="12" fillId="3" borderId="10" xfId="0" applyFont="1" applyFill="1" applyBorder="1" applyAlignment="1" applyProtection="1">
      <alignment horizontal="left" wrapText="1"/>
      <protection locked="0"/>
    </xf>
    <xf numFmtId="0" fontId="12" fillId="3" borderId="0" xfId="0" applyFont="1" applyFill="1" applyBorder="1" applyAlignment="1" applyProtection="1">
      <alignment horizontal="left" wrapText="1"/>
      <protection locked="0"/>
    </xf>
    <xf numFmtId="0" fontId="12" fillId="3" borderId="11" xfId="0" applyFont="1" applyFill="1" applyBorder="1" applyAlignment="1" applyProtection="1">
      <alignment horizontal="left" wrapText="1"/>
      <protection locked="0"/>
    </xf>
    <xf numFmtId="0" fontId="12" fillId="3" borderId="12" xfId="0" applyFont="1" applyFill="1" applyBorder="1" applyAlignment="1" applyProtection="1">
      <alignment horizontal="left" wrapText="1"/>
      <protection locked="0"/>
    </xf>
    <xf numFmtId="0" fontId="13" fillId="0" borderId="7" xfId="0" applyFont="1" applyFill="1" applyBorder="1" applyAlignment="1" applyProtection="1">
      <alignment horizontal="left" wrapText="1"/>
    </xf>
    <xf numFmtId="0" fontId="13" fillId="0" borderId="8" xfId="0" applyFont="1" applyFill="1" applyBorder="1" applyAlignment="1" applyProtection="1">
      <alignment horizontal="left" wrapText="1"/>
    </xf>
    <xf numFmtId="165" fontId="2" fillId="0" borderId="12" xfId="0" applyNumberFormat="1" applyFont="1" applyBorder="1" applyAlignment="1" applyProtection="1">
      <alignment horizontal="left"/>
      <protection locked="0"/>
    </xf>
    <xf numFmtId="166" fontId="2" fillId="0" borderId="0" xfId="0" applyNumberFormat="1" applyFont="1" applyBorder="1" applyAlignment="1" applyProtection="1">
      <alignment horizontal="left"/>
      <protection locked="0"/>
    </xf>
    <xf numFmtId="164" fontId="2" fillId="0" borderId="13" xfId="1" applyNumberFormat="1" applyFont="1" applyFill="1" applyBorder="1" applyAlignment="1">
      <alignment vertical="center" shrinkToFit="1"/>
    </xf>
    <xf numFmtId="0" fontId="14" fillId="0" borderId="0" xfId="0" applyFont="1"/>
  </cellXfs>
  <cellStyles count="3">
    <cellStyle name="Normal" xfId="0" builtinId="0"/>
    <cellStyle name="Porcentagem" xfId="2" builtinId="5"/>
    <cellStyle name="Vírgula" xfId="1" builtinId="3"/>
  </cellStyles>
  <dxfs count="249"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ont>
        <condense val="0"/>
        <extend val="0"/>
      </font>
      <fill>
        <patternFill patternType="none">
          <bgColor indexed="65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  <condense val="0"/>
        <extend val="0"/>
        <u/>
        <color auto="1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indexed="43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 val="0"/>
        <i val="0"/>
        <condense val="0"/>
        <extend val="0"/>
        <color auto="1"/>
      </font>
      <fill>
        <patternFill patternType="none">
          <bgColor indexed="65"/>
        </patternFill>
      </fill>
    </dxf>
    <dxf>
      <font>
        <b val="0"/>
        <i val="0"/>
        <color indexed="47"/>
        <name val="Cambria"/>
        <scheme val="none"/>
      </font>
      <fill>
        <patternFill>
          <bgColor indexed="47"/>
        </patternFill>
      </fill>
    </dxf>
    <dxf>
      <font>
        <b val="0"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ill>
        <patternFill>
          <bgColor theme="0"/>
        </patternFill>
      </fill>
    </dxf>
    <dxf>
      <font>
        <b/>
        <i val="0"/>
        <color indexed="47"/>
        <name val="Cambria"/>
        <scheme val="none"/>
      </font>
      <fill>
        <patternFill>
          <bgColor indexed="47"/>
        </patternFill>
      </fill>
    </dxf>
    <dxf>
      <font>
        <b/>
        <i val="0"/>
        <condense val="0"/>
        <extend val="0"/>
        <color indexed="55"/>
        <name val="Cambria"/>
        <scheme val="none"/>
      </font>
      <fill>
        <patternFill>
          <bgColor indexed="55"/>
        </patternFill>
      </fill>
      <border>
        <top style="thin">
          <color indexed="64"/>
        </top>
      </border>
    </dxf>
    <dxf>
      <font>
        <condense val="0"/>
        <extend val="0"/>
        <color indexed="47"/>
      </font>
      <fill>
        <patternFill>
          <bgColor indexed="47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  <dxf>
      <font>
        <color theme="1"/>
      </font>
    </dxf>
    <dxf>
      <font>
        <b/>
        <i val="0"/>
      </font>
      <fill>
        <patternFill>
          <bgColor rgb="FFC0C0C0"/>
        </patternFill>
      </fill>
    </dxf>
    <dxf>
      <font>
        <b/>
        <i val="0"/>
      </font>
      <fill>
        <patternFill>
          <bgColor rgb="FF969696"/>
        </patternFill>
      </fill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  <dxf>
      <font>
        <b/>
        <i val="0"/>
      </font>
      <fill>
        <patternFill>
          <bgColor indexed="47"/>
        </patternFill>
      </fill>
    </dxf>
    <dxf>
      <font>
        <b/>
        <i val="0"/>
      </font>
      <fill>
        <patternFill>
          <bgColor indexed="55"/>
        </patternFill>
      </fill>
      <border>
        <top style="thin">
          <color indexed="64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__PREFEITURA%2027-03-2020\PLANEJAMENTO_SA&#218;DE\POSTO%20DE%20SA&#218;DE_2020%20CAMPO%20BOM\2020\Campo%20Bom%20-%20Or&#231;amento%20-%20Reforma%20e%20Amplia&#231;&#227;o%20SEM%20ABRIG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BDI (1)"/>
      <sheetName val="PO"/>
      <sheetName val="PLQ"/>
      <sheetName val="CFF"/>
    </sheetNames>
    <definedNames>
      <definedName name="linhaSINAPIxls" refersTo="='PO'!$X1" sheetId="2"/>
    </definedNames>
    <sheetDataSet>
      <sheetData sheetId="0">
        <row r="32">
          <cell r="G32" t="str">
            <v>São Jerônimo</v>
          </cell>
        </row>
        <row r="37">
          <cell r="T37" t="str">
            <v>BDI 1</v>
          </cell>
          <cell r="U37" t="str">
            <v>BDI 2</v>
          </cell>
          <cell r="V37" t="str">
            <v>BDI 3</v>
          </cell>
          <cell r="W37" t="str">
            <v>BDI 4</v>
          </cell>
          <cell r="X37" t="str">
            <v>BDI 5</v>
          </cell>
        </row>
        <row r="38">
          <cell r="A38">
            <v>43862</v>
          </cell>
          <cell r="C38" t="str">
            <v>Não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1"/>
  <sheetViews>
    <sheetView tabSelected="1" view="pageBreakPreview" topLeftCell="J1" zoomScale="85" zoomScaleNormal="85" zoomScaleSheetLayoutView="85" workbookViewId="0">
      <selection activeCell="R10" sqref="R10"/>
    </sheetView>
  </sheetViews>
  <sheetFormatPr defaultRowHeight="15" x14ac:dyDescent="0.25"/>
  <cols>
    <col min="1" max="2" width="6.7109375" hidden="1" customWidth="1"/>
    <col min="3" max="7" width="5.7109375" hidden="1" customWidth="1"/>
    <col min="8" max="9" width="6.7109375" hidden="1" customWidth="1"/>
    <col min="10" max="10" width="8.7109375" customWidth="1"/>
    <col min="11" max="11" width="12.7109375" customWidth="1"/>
    <col min="12" max="13" width="15.7109375" customWidth="1"/>
    <col min="14" max="14" width="80.7109375" customWidth="1"/>
    <col min="15" max="15" width="10.7109375" customWidth="1"/>
    <col min="16" max="17" width="15.7109375" customWidth="1"/>
    <col min="18" max="18" width="10.7109375" customWidth="1"/>
    <col min="19" max="21" width="15.7109375" customWidth="1"/>
    <col min="22" max="22" width="9.140625" hidden="1" customWidth="1"/>
    <col min="23" max="23" width="15.7109375" hidden="1" customWidth="1"/>
    <col min="24" max="24" width="20.7109375" hidden="1" customWidth="1"/>
  </cols>
  <sheetData>
    <row r="1" spans="1:25" ht="12.95" customHeight="1" x14ac:dyDescent="0.25">
      <c r="A1" s="1"/>
      <c r="B1" s="1"/>
      <c r="D1" s="2"/>
      <c r="E1" s="3"/>
      <c r="F1" s="1"/>
      <c r="G1" s="1"/>
      <c r="H1" s="1"/>
      <c r="I1" s="1"/>
      <c r="J1" s="4"/>
      <c r="K1" s="1"/>
      <c r="L1" s="1"/>
      <c r="M1" s="1"/>
      <c r="N1" s="5" t="s">
        <v>0</v>
      </c>
      <c r="O1" s="1"/>
      <c r="P1" s="6"/>
      <c r="Q1" s="1"/>
      <c r="R1" s="1"/>
      <c r="S1" s="1"/>
      <c r="T1" s="1"/>
      <c r="U1" s="7"/>
      <c r="V1" s="7"/>
      <c r="W1" s="7"/>
      <c r="X1" s="7"/>
      <c r="Y1" s="7"/>
    </row>
    <row r="2" spans="1:25" ht="12.75" customHeight="1" x14ac:dyDescent="0.25">
      <c r="A2" s="7"/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7"/>
      <c r="I2" s="7"/>
      <c r="J2" s="7"/>
      <c r="K2" s="7"/>
      <c r="L2" s="7"/>
      <c r="M2" s="7"/>
      <c r="N2" s="9" t="s">
        <v>184</v>
      </c>
      <c r="O2" s="7"/>
      <c r="P2" s="7"/>
      <c r="Q2" s="7"/>
      <c r="R2" s="7"/>
      <c r="S2" s="7"/>
      <c r="T2" s="7"/>
      <c r="U2" s="7"/>
      <c r="V2" s="7"/>
      <c r="W2" s="46" t="s">
        <v>7</v>
      </c>
      <c r="X2" s="46"/>
      <c r="Y2" s="7"/>
    </row>
    <row r="3" spans="1:25" ht="12.75" customHeight="1" x14ac:dyDescent="0.25">
      <c r="A3" s="7"/>
      <c r="B3" s="7"/>
      <c r="D3" s="2"/>
      <c r="F3" s="10"/>
      <c r="G3" s="7"/>
      <c r="H3" s="7"/>
      <c r="I3" s="7"/>
      <c r="J3" s="7"/>
      <c r="K3" s="7"/>
      <c r="L3" s="7"/>
      <c r="M3" s="7"/>
      <c r="N3" s="11"/>
      <c r="O3" s="7"/>
      <c r="P3" s="7"/>
      <c r="Q3" s="7"/>
      <c r="R3" s="7"/>
      <c r="S3" s="7"/>
      <c r="T3" s="7"/>
      <c r="U3" s="7"/>
      <c r="V3" s="7"/>
      <c r="W3" s="12" t="s">
        <v>8</v>
      </c>
      <c r="X3" s="13" t="b">
        <v>1</v>
      </c>
      <c r="Y3" s="7"/>
    </row>
    <row r="4" spans="1:25" ht="24.95" customHeight="1" x14ac:dyDescent="0.25">
      <c r="A4" s="7" t="s">
        <v>9</v>
      </c>
      <c r="B4" s="7"/>
      <c r="D4" s="2"/>
      <c r="F4" s="10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14" t="s">
        <v>10</v>
      </c>
      <c r="W4" s="12" t="s">
        <v>11</v>
      </c>
      <c r="X4" s="13" t="b">
        <v>1</v>
      </c>
      <c r="Y4" s="7"/>
    </row>
    <row r="5" spans="1:25" ht="24.95" customHeight="1" x14ac:dyDescent="0.25">
      <c r="A5" s="15">
        <v>3</v>
      </c>
      <c r="B5" s="7"/>
      <c r="D5" s="2"/>
      <c r="F5" s="10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16" t="s">
        <v>185</v>
      </c>
      <c r="V5" s="17" t="s">
        <v>12</v>
      </c>
      <c r="W5" s="12" t="s">
        <v>13</v>
      </c>
      <c r="X5" s="13" t="b">
        <v>1</v>
      </c>
      <c r="Y5" s="7"/>
    </row>
    <row r="6" spans="1:25" ht="24.95" customHeight="1" x14ac:dyDescent="0.25">
      <c r="A6" s="7"/>
      <c r="B6" s="7"/>
      <c r="D6" s="2"/>
      <c r="F6" s="10"/>
      <c r="G6" s="7"/>
      <c r="H6" s="7"/>
      <c r="I6" s="7"/>
      <c r="J6" s="7"/>
      <c r="K6" s="1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12" t="s">
        <v>14</v>
      </c>
      <c r="X6" s="13" t="b">
        <v>1</v>
      </c>
      <c r="Y6" s="7"/>
    </row>
    <row r="7" spans="1:25" ht="24.95" customHeight="1" x14ac:dyDescent="0.25">
      <c r="A7" s="7"/>
      <c r="B7" s="7"/>
      <c r="C7" s="8"/>
      <c r="D7" s="2"/>
      <c r="E7" s="10"/>
      <c r="F7" s="10"/>
      <c r="G7" s="7"/>
      <c r="H7" s="7"/>
      <c r="I7" s="7"/>
      <c r="J7" s="7"/>
      <c r="K7" s="1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12" t="s">
        <v>15</v>
      </c>
      <c r="X7" s="13" t="b">
        <v>1</v>
      </c>
      <c r="Y7" s="7"/>
    </row>
    <row r="8" spans="1:25" ht="30" customHeight="1" x14ac:dyDescent="0.25">
      <c r="A8" s="7"/>
      <c r="B8" s="7"/>
      <c r="C8" s="8"/>
      <c r="D8" s="8"/>
      <c r="E8" s="10"/>
      <c r="F8" s="10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12.75" hidden="1" customHeight="1" x14ac:dyDescent="0.25">
      <c r="A9" s="7"/>
      <c r="B9" s="7"/>
      <c r="C9" s="8"/>
      <c r="D9" s="8"/>
      <c r="E9" s="10"/>
      <c r="F9" s="10"/>
      <c r="G9" s="7"/>
      <c r="H9" s="7"/>
      <c r="I9" s="7"/>
      <c r="J9" s="7"/>
      <c r="K9" s="7"/>
      <c r="L9" s="7"/>
      <c r="M9" s="7"/>
      <c r="N9" s="7"/>
      <c r="O9" s="7"/>
      <c r="P9" s="19" t="s">
        <v>186</v>
      </c>
      <c r="Q9" s="7"/>
      <c r="R9" s="7"/>
      <c r="S9" s="7"/>
      <c r="T9" s="7"/>
      <c r="U9" s="7"/>
      <c r="V9" s="7"/>
      <c r="W9" s="7"/>
      <c r="X9" s="7"/>
      <c r="Y9" s="7"/>
    </row>
    <row r="10" spans="1:25" ht="30" customHeight="1" x14ac:dyDescent="0.25">
      <c r="A10" s="20" t="s">
        <v>16</v>
      </c>
      <c r="B10" s="20" t="s">
        <v>17</v>
      </c>
      <c r="C10" s="20" t="s">
        <v>18</v>
      </c>
      <c r="D10" s="20" t="s">
        <v>19</v>
      </c>
      <c r="E10" s="20" t="s">
        <v>20</v>
      </c>
      <c r="F10" s="20" t="s">
        <v>21</v>
      </c>
      <c r="G10" s="20" t="s">
        <v>22</v>
      </c>
      <c r="H10" s="20" t="s">
        <v>23</v>
      </c>
      <c r="I10" s="20" t="s">
        <v>24</v>
      </c>
      <c r="J10" s="20" t="s">
        <v>16</v>
      </c>
      <c r="K10" s="20" t="s">
        <v>25</v>
      </c>
      <c r="L10" s="20" t="s">
        <v>26</v>
      </c>
      <c r="M10" s="20" t="s">
        <v>27</v>
      </c>
      <c r="N10" s="20" t="s">
        <v>28</v>
      </c>
      <c r="O10" s="21" t="s">
        <v>29</v>
      </c>
      <c r="P10" s="20" t="s">
        <v>8</v>
      </c>
      <c r="Q10" s="20" t="s">
        <v>187</v>
      </c>
      <c r="R10" s="20" t="s">
        <v>30</v>
      </c>
      <c r="S10" s="20" t="s">
        <v>31</v>
      </c>
      <c r="T10" s="20"/>
      <c r="U10" s="20" t="s">
        <v>32</v>
      </c>
      <c r="V10" s="22" t="s">
        <v>33</v>
      </c>
      <c r="W10" s="22" t="s">
        <v>34</v>
      </c>
      <c r="X10" s="22" t="s">
        <v>35</v>
      </c>
      <c r="Y10" s="7"/>
    </row>
    <row r="11" spans="1:25" hidden="1" x14ac:dyDescent="0.25">
      <c r="A11" t="s">
        <v>188</v>
      </c>
      <c r="B11">
        <v>0</v>
      </c>
      <c r="C11" t="s">
        <v>18</v>
      </c>
      <c r="D11" t="s">
        <v>19</v>
      </c>
      <c r="E11" t="s">
        <v>20</v>
      </c>
      <c r="F11" t="s">
        <v>21</v>
      </c>
      <c r="G11" t="e">
        <v>#VALUE!</v>
      </c>
      <c r="H11">
        <v>0</v>
      </c>
      <c r="I11">
        <v>0</v>
      </c>
      <c r="J11" s="23" t="s">
        <v>6</v>
      </c>
      <c r="K11" s="24" t="e">
        <v>#VALUE!</v>
      </c>
      <c r="L11" s="25"/>
      <c r="M11" s="25"/>
      <c r="N11" s="26" t="s">
        <v>12</v>
      </c>
      <c r="O11" s="27" t="s">
        <v>12</v>
      </c>
      <c r="P11" s="28"/>
      <c r="Q11" s="29"/>
      <c r="R11" s="30" t="s">
        <v>36</v>
      </c>
      <c r="S11" s="31">
        <v>0</v>
      </c>
      <c r="T11" s="57"/>
      <c r="U11" s="32" t="s">
        <v>189</v>
      </c>
      <c r="V11" s="7" t="s">
        <v>12</v>
      </c>
      <c r="W11" s="15" t="b">
        <v>0</v>
      </c>
      <c r="X11" s="7" t="s">
        <v>190</v>
      </c>
      <c r="Y11" s="7"/>
    </row>
    <row r="12" spans="1:25" x14ac:dyDescent="0.25">
      <c r="A12">
        <v>0</v>
      </c>
      <c r="B12">
        <v>162</v>
      </c>
      <c r="J12" s="33" t="s">
        <v>1</v>
      </c>
      <c r="K12" s="34">
        <v>0</v>
      </c>
      <c r="L12" s="35"/>
      <c r="M12" s="35"/>
      <c r="N12" s="36" t="s">
        <v>191</v>
      </c>
      <c r="O12" s="35"/>
      <c r="P12" s="37"/>
      <c r="Q12" s="37"/>
      <c r="R12" s="38"/>
      <c r="S12" s="37"/>
      <c r="T12" s="37">
        <f>T13+T16+T53+T60+T69+T82+T110+T129+T158+T168+T174</f>
        <v>110524.94</v>
      </c>
      <c r="U12" s="32" t="s">
        <v>12</v>
      </c>
      <c r="V12" s="7">
        <v>0</v>
      </c>
      <c r="W12" s="7"/>
      <c r="X12" s="7"/>
      <c r="Y12" s="7"/>
    </row>
    <row r="13" spans="1:25" x14ac:dyDescent="0.25">
      <c r="A13">
        <v>1</v>
      </c>
      <c r="B13">
        <v>3</v>
      </c>
      <c r="C13">
        <v>1</v>
      </c>
      <c r="D13">
        <v>0</v>
      </c>
      <c r="E13">
        <v>0</v>
      </c>
      <c r="F13">
        <v>0</v>
      </c>
      <c r="G13">
        <v>0</v>
      </c>
      <c r="H13">
        <v>162</v>
      </c>
      <c r="I13">
        <v>3</v>
      </c>
      <c r="J13" s="39" t="s">
        <v>2</v>
      </c>
      <c r="K13" s="24" t="s">
        <v>192</v>
      </c>
      <c r="L13" s="25"/>
      <c r="M13" s="25"/>
      <c r="N13" s="26" t="s">
        <v>37</v>
      </c>
      <c r="O13" s="27" t="s">
        <v>12</v>
      </c>
      <c r="P13" s="28">
        <v>0</v>
      </c>
      <c r="Q13" s="29"/>
      <c r="R13" s="30" t="s">
        <v>36</v>
      </c>
      <c r="S13" s="31">
        <v>0</v>
      </c>
      <c r="T13" s="57">
        <f>SUM(T14:T15)</f>
        <v>1175.3200000000002</v>
      </c>
      <c r="U13" s="32" t="s">
        <v>12</v>
      </c>
      <c r="V13" s="7">
        <v>1</v>
      </c>
      <c r="W13" s="15" t="b">
        <v>0</v>
      </c>
      <c r="X13" s="7" t="s">
        <v>190</v>
      </c>
      <c r="Y13" s="7"/>
    </row>
    <row r="14" spans="1:25" ht="25.5" x14ac:dyDescent="0.25">
      <c r="A14" t="s">
        <v>188</v>
      </c>
      <c r="B14">
        <v>0</v>
      </c>
      <c r="C14">
        <v>1</v>
      </c>
      <c r="D14">
        <v>0</v>
      </c>
      <c r="E14">
        <v>0</v>
      </c>
      <c r="F14">
        <v>0</v>
      </c>
      <c r="G14">
        <v>1</v>
      </c>
      <c r="H14">
        <v>0</v>
      </c>
      <c r="I14">
        <v>0</v>
      </c>
      <c r="J14" s="23" t="s">
        <v>6</v>
      </c>
      <c r="K14" s="24" t="s">
        <v>193</v>
      </c>
      <c r="L14" s="25" t="s">
        <v>38</v>
      </c>
      <c r="M14" s="25" t="s">
        <v>39</v>
      </c>
      <c r="N14" s="26" t="s">
        <v>194</v>
      </c>
      <c r="O14" s="27" t="s">
        <v>195</v>
      </c>
      <c r="P14" s="28">
        <v>2.88</v>
      </c>
      <c r="Q14" s="29">
        <v>300</v>
      </c>
      <c r="R14" s="30" t="s">
        <v>36</v>
      </c>
      <c r="S14" s="31">
        <v>370.62</v>
      </c>
      <c r="T14" s="57">
        <f>ROUND(P14*S14,2)</f>
        <v>1067.3900000000001</v>
      </c>
      <c r="U14" s="32" t="s">
        <v>12</v>
      </c>
      <c r="V14" s="7" t="s">
        <v>12</v>
      </c>
      <c r="W14" s="15" t="s">
        <v>196</v>
      </c>
      <c r="X14" s="7">
        <v>10235</v>
      </c>
      <c r="Y14" s="7"/>
    </row>
    <row r="15" spans="1:25" x14ac:dyDescent="0.25">
      <c r="A15" t="s">
        <v>188</v>
      </c>
      <c r="B15">
        <v>0</v>
      </c>
      <c r="C15">
        <v>1</v>
      </c>
      <c r="D15">
        <v>0</v>
      </c>
      <c r="E15">
        <v>0</v>
      </c>
      <c r="F15">
        <v>0</v>
      </c>
      <c r="G15">
        <v>2</v>
      </c>
      <c r="H15">
        <v>0</v>
      </c>
      <c r="I15">
        <v>0</v>
      </c>
      <c r="J15" s="23" t="s">
        <v>6</v>
      </c>
      <c r="K15" s="24" t="s">
        <v>197</v>
      </c>
      <c r="L15" s="25" t="s">
        <v>40</v>
      </c>
      <c r="M15" s="25" t="s">
        <v>41</v>
      </c>
      <c r="N15" s="26" t="s">
        <v>198</v>
      </c>
      <c r="O15" s="27" t="s">
        <v>199</v>
      </c>
      <c r="P15" s="28">
        <v>4.66</v>
      </c>
      <c r="Q15" s="29">
        <v>18.75</v>
      </c>
      <c r="R15" s="30" t="s">
        <v>36</v>
      </c>
      <c r="S15" s="31">
        <v>23.16</v>
      </c>
      <c r="T15" s="57">
        <f>ROUND(P15*S15,2)</f>
        <v>107.93</v>
      </c>
      <c r="U15" s="32" t="s">
        <v>12</v>
      </c>
      <c r="V15" s="7" t="s">
        <v>12</v>
      </c>
      <c r="W15" s="15" t="s">
        <v>200</v>
      </c>
      <c r="X15" s="7">
        <v>29</v>
      </c>
      <c r="Y15" s="7"/>
    </row>
    <row r="16" spans="1:25" x14ac:dyDescent="0.25">
      <c r="A16">
        <v>1</v>
      </c>
      <c r="B16">
        <v>37</v>
      </c>
      <c r="C16">
        <v>2</v>
      </c>
      <c r="D16">
        <v>0</v>
      </c>
      <c r="E16">
        <v>0</v>
      </c>
      <c r="F16">
        <v>0</v>
      </c>
      <c r="G16">
        <v>0</v>
      </c>
      <c r="H16">
        <v>159</v>
      </c>
      <c r="I16">
        <v>37</v>
      </c>
      <c r="J16" s="23" t="s">
        <v>2</v>
      </c>
      <c r="K16" s="24" t="s">
        <v>201</v>
      </c>
      <c r="L16" s="25"/>
      <c r="M16" s="25"/>
      <c r="N16" s="26" t="s">
        <v>42</v>
      </c>
      <c r="O16" s="27" t="s">
        <v>12</v>
      </c>
      <c r="P16" s="28" t="s">
        <v>591</v>
      </c>
      <c r="Q16" s="29">
        <v>0</v>
      </c>
      <c r="R16" s="30" t="s">
        <v>36</v>
      </c>
      <c r="S16" s="31">
        <v>0</v>
      </c>
      <c r="T16" s="57">
        <f>T17+T21+T26+T32+T37+T42+T48</f>
        <v>18207.23</v>
      </c>
      <c r="U16" s="32" t="s">
        <v>12</v>
      </c>
      <c r="V16" s="7">
        <v>2</v>
      </c>
      <c r="W16" s="15" t="b">
        <v>0</v>
      </c>
      <c r="X16" s="7" t="s">
        <v>190</v>
      </c>
      <c r="Y16" s="7"/>
    </row>
    <row r="17" spans="1:25" x14ac:dyDescent="0.25">
      <c r="A17">
        <v>2</v>
      </c>
      <c r="B17">
        <v>4</v>
      </c>
      <c r="C17">
        <v>2</v>
      </c>
      <c r="D17">
        <v>1</v>
      </c>
      <c r="E17">
        <v>0</v>
      </c>
      <c r="F17">
        <v>0</v>
      </c>
      <c r="G17">
        <v>0</v>
      </c>
      <c r="H17">
        <v>36</v>
      </c>
      <c r="I17">
        <v>4</v>
      </c>
      <c r="J17" s="23" t="s">
        <v>3</v>
      </c>
      <c r="K17" s="24" t="s">
        <v>202</v>
      </c>
      <c r="L17" s="25"/>
      <c r="M17" s="25"/>
      <c r="N17" s="26" t="s">
        <v>43</v>
      </c>
      <c r="O17" s="27" t="s">
        <v>12</v>
      </c>
      <c r="P17" s="28">
        <v>0</v>
      </c>
      <c r="Q17" s="29">
        <v>0</v>
      </c>
      <c r="R17" s="30" t="s">
        <v>36</v>
      </c>
      <c r="S17" s="31">
        <v>0</v>
      </c>
      <c r="T17" s="57">
        <f>SUM(T18:T20)</f>
        <v>1559.39</v>
      </c>
      <c r="U17" s="32" t="s">
        <v>12</v>
      </c>
      <c r="V17" s="7" t="s">
        <v>12</v>
      </c>
      <c r="W17" s="15" t="b">
        <v>0</v>
      </c>
      <c r="X17" s="7" t="s">
        <v>190</v>
      </c>
      <c r="Y17" s="7"/>
    </row>
    <row r="18" spans="1:25" ht="38.25" x14ac:dyDescent="0.25">
      <c r="A18" t="s">
        <v>188</v>
      </c>
      <c r="B18">
        <v>0</v>
      </c>
      <c r="C18">
        <v>2</v>
      </c>
      <c r="D18">
        <v>1</v>
      </c>
      <c r="E18">
        <v>0</v>
      </c>
      <c r="F18">
        <v>0</v>
      </c>
      <c r="G18">
        <v>1</v>
      </c>
      <c r="H18">
        <v>0</v>
      </c>
      <c r="I18">
        <v>0</v>
      </c>
      <c r="J18" s="23" t="s">
        <v>6</v>
      </c>
      <c r="K18" s="24" t="s">
        <v>203</v>
      </c>
      <c r="L18" s="25" t="s">
        <v>44</v>
      </c>
      <c r="M18" s="25" t="s">
        <v>45</v>
      </c>
      <c r="N18" s="26" t="s">
        <v>204</v>
      </c>
      <c r="O18" s="27" t="s">
        <v>205</v>
      </c>
      <c r="P18" s="28">
        <v>15</v>
      </c>
      <c r="Q18" s="29">
        <v>58.91</v>
      </c>
      <c r="R18" s="30" t="s">
        <v>36</v>
      </c>
      <c r="S18" s="31">
        <v>72.78</v>
      </c>
      <c r="T18" s="57">
        <f t="shared" ref="T18:T20" si="0">ROUND(P18*S18,2)</f>
        <v>1091.7</v>
      </c>
      <c r="U18" s="32" t="s">
        <v>12</v>
      </c>
      <c r="V18" s="7" t="s">
        <v>12</v>
      </c>
      <c r="W18" s="15" t="s">
        <v>206</v>
      </c>
      <c r="X18" s="7">
        <v>2118</v>
      </c>
      <c r="Y18" s="7"/>
    </row>
    <row r="19" spans="1:25" ht="38.25" x14ac:dyDescent="0.25">
      <c r="A19" t="s">
        <v>188</v>
      </c>
      <c r="B19">
        <v>0</v>
      </c>
      <c r="C19">
        <v>2</v>
      </c>
      <c r="D19">
        <v>1</v>
      </c>
      <c r="E19">
        <v>0</v>
      </c>
      <c r="F19">
        <v>0</v>
      </c>
      <c r="G19">
        <v>2</v>
      </c>
      <c r="H19">
        <v>0</v>
      </c>
      <c r="I19">
        <v>0</v>
      </c>
      <c r="J19" s="23" t="s">
        <v>6</v>
      </c>
      <c r="K19" s="24" t="s">
        <v>207</v>
      </c>
      <c r="L19" s="25" t="s">
        <v>44</v>
      </c>
      <c r="M19" s="25" t="s">
        <v>46</v>
      </c>
      <c r="N19" s="26" t="s">
        <v>208</v>
      </c>
      <c r="O19" s="27" t="s">
        <v>209</v>
      </c>
      <c r="P19" s="28">
        <v>28.44</v>
      </c>
      <c r="Q19" s="29">
        <v>9.6199999999999992</v>
      </c>
      <c r="R19" s="30" t="s">
        <v>36</v>
      </c>
      <c r="S19" s="31">
        <v>11.88</v>
      </c>
      <c r="T19" s="57">
        <f t="shared" si="0"/>
        <v>337.87</v>
      </c>
      <c r="U19" s="32" t="s">
        <v>12</v>
      </c>
      <c r="V19" s="7" t="s">
        <v>12</v>
      </c>
      <c r="W19" s="15" t="s">
        <v>210</v>
      </c>
      <c r="X19" s="7">
        <v>2357</v>
      </c>
      <c r="Y19" s="7"/>
    </row>
    <row r="20" spans="1:25" ht="38.25" x14ac:dyDescent="0.25">
      <c r="A20" t="s">
        <v>188</v>
      </c>
      <c r="B20">
        <v>0</v>
      </c>
      <c r="C20">
        <v>2</v>
      </c>
      <c r="D20">
        <v>1</v>
      </c>
      <c r="E20">
        <v>0</v>
      </c>
      <c r="F20">
        <v>0</v>
      </c>
      <c r="G20">
        <v>3</v>
      </c>
      <c r="H20">
        <v>0</v>
      </c>
      <c r="I20">
        <v>0</v>
      </c>
      <c r="J20" s="23" t="s">
        <v>6</v>
      </c>
      <c r="K20" s="24" t="s">
        <v>211</v>
      </c>
      <c r="L20" s="25" t="s">
        <v>44</v>
      </c>
      <c r="M20" s="25" t="s">
        <v>47</v>
      </c>
      <c r="N20" s="26" t="s">
        <v>212</v>
      </c>
      <c r="O20" s="27" t="s">
        <v>209</v>
      </c>
      <c r="P20" s="28">
        <v>8.6199999999999992</v>
      </c>
      <c r="Q20" s="29">
        <v>12.19</v>
      </c>
      <c r="R20" s="30" t="s">
        <v>36</v>
      </c>
      <c r="S20" s="31">
        <v>15.06</v>
      </c>
      <c r="T20" s="57">
        <f t="shared" si="0"/>
        <v>129.82</v>
      </c>
      <c r="U20" s="32" t="s">
        <v>12</v>
      </c>
      <c r="V20" s="7" t="s">
        <v>12</v>
      </c>
      <c r="W20" s="15" t="s">
        <v>213</v>
      </c>
      <c r="X20" s="7">
        <v>2355</v>
      </c>
      <c r="Y20" s="7"/>
    </row>
    <row r="21" spans="1:25" x14ac:dyDescent="0.25">
      <c r="A21">
        <v>2</v>
      </c>
      <c r="B21">
        <v>5</v>
      </c>
      <c r="C21">
        <v>2</v>
      </c>
      <c r="D21">
        <v>2</v>
      </c>
      <c r="E21">
        <v>0</v>
      </c>
      <c r="F21">
        <v>0</v>
      </c>
      <c r="G21">
        <v>0</v>
      </c>
      <c r="H21">
        <v>32</v>
      </c>
      <c r="I21">
        <v>5</v>
      </c>
      <c r="J21" s="23" t="s">
        <v>3</v>
      </c>
      <c r="K21" s="24" t="s">
        <v>214</v>
      </c>
      <c r="L21" s="25"/>
      <c r="M21" s="25"/>
      <c r="N21" s="26" t="s">
        <v>48</v>
      </c>
      <c r="O21" s="27"/>
      <c r="P21" s="28"/>
      <c r="Q21" s="29">
        <v>0</v>
      </c>
      <c r="R21" s="30"/>
      <c r="S21" s="31">
        <v>0</v>
      </c>
      <c r="T21" s="57">
        <f>SUM(T22:T25)</f>
        <v>988.39</v>
      </c>
      <c r="U21" s="32" t="s">
        <v>12</v>
      </c>
      <c r="V21" s="7" t="s">
        <v>12</v>
      </c>
      <c r="W21" s="15" t="b">
        <v>0</v>
      </c>
      <c r="X21" s="7" t="s">
        <v>190</v>
      </c>
      <c r="Y21" s="7"/>
    </row>
    <row r="22" spans="1:25" ht="25.5" x14ac:dyDescent="0.25">
      <c r="A22" t="s">
        <v>188</v>
      </c>
      <c r="B22">
        <v>0</v>
      </c>
      <c r="C22">
        <v>2</v>
      </c>
      <c r="D22">
        <v>2</v>
      </c>
      <c r="E22">
        <v>0</v>
      </c>
      <c r="F22">
        <v>0</v>
      </c>
      <c r="G22">
        <v>1</v>
      </c>
      <c r="H22">
        <v>0</v>
      </c>
      <c r="I22">
        <v>0</v>
      </c>
      <c r="J22" s="23" t="s">
        <v>6</v>
      </c>
      <c r="K22" s="24" t="s">
        <v>215</v>
      </c>
      <c r="L22" s="25" t="s">
        <v>44</v>
      </c>
      <c r="M22" s="25" t="s">
        <v>49</v>
      </c>
      <c r="N22" s="26" t="s">
        <v>216</v>
      </c>
      <c r="O22" s="27" t="s">
        <v>199</v>
      </c>
      <c r="P22" s="28">
        <v>1</v>
      </c>
      <c r="Q22" s="29">
        <v>74.16</v>
      </c>
      <c r="R22" s="30" t="s">
        <v>36</v>
      </c>
      <c r="S22" s="31">
        <v>91.62</v>
      </c>
      <c r="T22" s="57">
        <f t="shared" ref="T22:T25" si="1">ROUND(P22*S22,2)</f>
        <v>91.62</v>
      </c>
      <c r="U22" s="32" t="s">
        <v>12</v>
      </c>
      <c r="V22" s="7" t="s">
        <v>12</v>
      </c>
      <c r="W22" s="15" t="s">
        <v>217</v>
      </c>
      <c r="X22" s="7">
        <v>4952</v>
      </c>
      <c r="Y22" s="7"/>
    </row>
    <row r="23" spans="1:25" ht="25.5" x14ac:dyDescent="0.25">
      <c r="A23" t="s">
        <v>188</v>
      </c>
      <c r="B23">
        <v>0</v>
      </c>
      <c r="C23">
        <v>2</v>
      </c>
      <c r="D23">
        <v>2</v>
      </c>
      <c r="E23">
        <v>0</v>
      </c>
      <c r="F23">
        <v>0</v>
      </c>
      <c r="G23">
        <v>2</v>
      </c>
      <c r="H23">
        <v>0</v>
      </c>
      <c r="I23">
        <v>0</v>
      </c>
      <c r="J23" s="23" t="s">
        <v>6</v>
      </c>
      <c r="K23" s="24" t="s">
        <v>218</v>
      </c>
      <c r="L23" s="25" t="s">
        <v>44</v>
      </c>
      <c r="M23" s="25" t="s">
        <v>50</v>
      </c>
      <c r="N23" s="26" t="s">
        <v>219</v>
      </c>
      <c r="O23" s="27" t="s">
        <v>220</v>
      </c>
      <c r="P23" s="28">
        <v>4.8</v>
      </c>
      <c r="Q23" s="29">
        <v>58.93</v>
      </c>
      <c r="R23" s="30" t="s">
        <v>36</v>
      </c>
      <c r="S23" s="31">
        <v>72.8</v>
      </c>
      <c r="T23" s="57">
        <f t="shared" si="1"/>
        <v>349.44</v>
      </c>
      <c r="U23" s="32" t="s">
        <v>12</v>
      </c>
      <c r="V23" s="7" t="s">
        <v>12</v>
      </c>
      <c r="W23" s="15" t="s">
        <v>221</v>
      </c>
      <c r="X23" s="7">
        <v>2312</v>
      </c>
      <c r="Y23" s="7"/>
    </row>
    <row r="24" spans="1:25" ht="25.5" x14ac:dyDescent="0.25">
      <c r="A24" t="s">
        <v>188</v>
      </c>
      <c r="B24">
        <v>0</v>
      </c>
      <c r="C24">
        <v>2</v>
      </c>
      <c r="D24">
        <v>2</v>
      </c>
      <c r="E24">
        <v>0</v>
      </c>
      <c r="F24">
        <v>0</v>
      </c>
      <c r="G24">
        <v>3</v>
      </c>
      <c r="H24">
        <v>0</v>
      </c>
      <c r="I24">
        <v>0</v>
      </c>
      <c r="J24" s="23" t="s">
        <v>6</v>
      </c>
      <c r="K24" s="24" t="s">
        <v>222</v>
      </c>
      <c r="L24" s="25" t="s">
        <v>44</v>
      </c>
      <c r="M24" s="25" t="s">
        <v>51</v>
      </c>
      <c r="N24" s="26" t="s">
        <v>223</v>
      </c>
      <c r="O24" s="27" t="s">
        <v>209</v>
      </c>
      <c r="P24" s="28">
        <v>29.86</v>
      </c>
      <c r="Q24" s="29">
        <v>9.6199999999999992</v>
      </c>
      <c r="R24" s="30" t="s">
        <v>36</v>
      </c>
      <c r="S24" s="31">
        <v>11.88</v>
      </c>
      <c r="T24" s="57">
        <f t="shared" si="1"/>
        <v>354.74</v>
      </c>
      <c r="U24" s="32" t="s">
        <v>12</v>
      </c>
      <c r="V24" s="7" t="s">
        <v>12</v>
      </c>
      <c r="W24" s="15" t="s">
        <v>224</v>
      </c>
      <c r="X24" s="7">
        <v>2437</v>
      </c>
      <c r="Y24" s="7"/>
    </row>
    <row r="25" spans="1:25" ht="25.5" x14ac:dyDescent="0.25">
      <c r="A25" t="s">
        <v>188</v>
      </c>
      <c r="B25">
        <v>0</v>
      </c>
      <c r="C25">
        <v>2</v>
      </c>
      <c r="D25">
        <v>2</v>
      </c>
      <c r="E25">
        <v>0</v>
      </c>
      <c r="F25">
        <v>0</v>
      </c>
      <c r="G25">
        <v>4</v>
      </c>
      <c r="H25">
        <v>0</v>
      </c>
      <c r="I25">
        <v>0</v>
      </c>
      <c r="J25" s="23" t="s">
        <v>6</v>
      </c>
      <c r="K25" s="24" t="s">
        <v>225</v>
      </c>
      <c r="L25" s="25" t="s">
        <v>44</v>
      </c>
      <c r="M25" s="25" t="s">
        <v>52</v>
      </c>
      <c r="N25" s="26" t="s">
        <v>226</v>
      </c>
      <c r="O25" s="27" t="s">
        <v>199</v>
      </c>
      <c r="P25" s="28">
        <v>0.48</v>
      </c>
      <c r="Q25" s="29">
        <v>324.77</v>
      </c>
      <c r="R25" s="30" t="s">
        <v>36</v>
      </c>
      <c r="S25" s="31">
        <v>401.22</v>
      </c>
      <c r="T25" s="57">
        <f t="shared" si="1"/>
        <v>192.59</v>
      </c>
      <c r="U25" s="32" t="s">
        <v>12</v>
      </c>
      <c r="V25" s="7" t="s">
        <v>12</v>
      </c>
      <c r="W25" s="15" t="s">
        <v>227</v>
      </c>
      <c r="X25" s="7">
        <v>2494</v>
      </c>
      <c r="Y25" s="7"/>
    </row>
    <row r="26" spans="1:25" x14ac:dyDescent="0.25">
      <c r="A26">
        <v>2</v>
      </c>
      <c r="B26">
        <v>6</v>
      </c>
      <c r="C26">
        <v>2</v>
      </c>
      <c r="D26">
        <v>3</v>
      </c>
      <c r="E26">
        <v>0</v>
      </c>
      <c r="F26">
        <v>0</v>
      </c>
      <c r="G26">
        <v>0</v>
      </c>
      <c r="H26">
        <v>27</v>
      </c>
      <c r="I26">
        <v>6</v>
      </c>
      <c r="J26" s="23" t="s">
        <v>3</v>
      </c>
      <c r="K26" s="24" t="s">
        <v>228</v>
      </c>
      <c r="L26" s="25"/>
      <c r="M26" s="25"/>
      <c r="N26" s="26" t="s">
        <v>53</v>
      </c>
      <c r="O26" s="27" t="s">
        <v>12</v>
      </c>
      <c r="P26" s="28"/>
      <c r="Q26" s="29">
        <v>0</v>
      </c>
      <c r="R26" s="30" t="s">
        <v>36</v>
      </c>
      <c r="S26" s="31">
        <v>0</v>
      </c>
      <c r="T26" s="57">
        <f>SUM(T27:T31)</f>
        <v>3716.8399999999997</v>
      </c>
      <c r="U26" s="32" t="s">
        <v>12</v>
      </c>
      <c r="V26" s="7" t="s">
        <v>12</v>
      </c>
      <c r="W26" s="15" t="b">
        <v>0</v>
      </c>
      <c r="X26" s="7" t="s">
        <v>190</v>
      </c>
      <c r="Y26" s="7"/>
    </row>
    <row r="27" spans="1:25" ht="25.5" x14ac:dyDescent="0.25">
      <c r="A27" t="s">
        <v>188</v>
      </c>
      <c r="B27">
        <v>0</v>
      </c>
      <c r="C27">
        <v>2</v>
      </c>
      <c r="D27">
        <v>3</v>
      </c>
      <c r="E27">
        <v>0</v>
      </c>
      <c r="F27">
        <v>0</v>
      </c>
      <c r="G27">
        <v>1</v>
      </c>
      <c r="H27">
        <v>0</v>
      </c>
      <c r="I27">
        <v>0</v>
      </c>
      <c r="J27" s="23" t="s">
        <v>6</v>
      </c>
      <c r="K27" s="24" t="s">
        <v>229</v>
      </c>
      <c r="L27" s="25" t="s">
        <v>44</v>
      </c>
      <c r="M27" s="25" t="s">
        <v>54</v>
      </c>
      <c r="N27" s="26" t="s">
        <v>230</v>
      </c>
      <c r="O27" s="27" t="s">
        <v>220</v>
      </c>
      <c r="P27" s="28">
        <v>18.48</v>
      </c>
      <c r="Q27" s="29">
        <v>50.35</v>
      </c>
      <c r="R27" s="30" t="s">
        <v>36</v>
      </c>
      <c r="S27" s="31">
        <v>62.2</v>
      </c>
      <c r="T27" s="57">
        <f t="shared" ref="T27:T31" si="2">ROUND(P27*S27,2)</f>
        <v>1149.46</v>
      </c>
      <c r="U27" s="32" t="s">
        <v>12</v>
      </c>
      <c r="V27" s="7" t="s">
        <v>12</v>
      </c>
      <c r="W27" s="15" t="s">
        <v>231</v>
      </c>
      <c r="X27" s="7">
        <v>2314</v>
      </c>
      <c r="Y27" s="7"/>
    </row>
    <row r="28" spans="1:25" ht="25.5" x14ac:dyDescent="0.25">
      <c r="A28" t="s">
        <v>188</v>
      </c>
      <c r="B28">
        <v>0</v>
      </c>
      <c r="C28">
        <v>2</v>
      </c>
      <c r="D28">
        <v>3</v>
      </c>
      <c r="E28">
        <v>0</v>
      </c>
      <c r="F28">
        <v>0</v>
      </c>
      <c r="G28">
        <v>2</v>
      </c>
      <c r="H28">
        <v>0</v>
      </c>
      <c r="I28">
        <v>0</v>
      </c>
      <c r="J28" s="23" t="s">
        <v>6</v>
      </c>
      <c r="K28" s="24" t="s">
        <v>232</v>
      </c>
      <c r="L28" s="25" t="s">
        <v>44</v>
      </c>
      <c r="M28" s="25" t="s">
        <v>55</v>
      </c>
      <c r="N28" s="26" t="s">
        <v>233</v>
      </c>
      <c r="O28" s="27" t="s">
        <v>209</v>
      </c>
      <c r="P28" s="28">
        <v>84.45</v>
      </c>
      <c r="Q28" s="29">
        <v>8.3800000000000008</v>
      </c>
      <c r="R28" s="30" t="s">
        <v>36</v>
      </c>
      <c r="S28" s="31">
        <v>10.35</v>
      </c>
      <c r="T28" s="57">
        <f t="shared" si="2"/>
        <v>874.06</v>
      </c>
      <c r="U28" s="32" t="s">
        <v>12</v>
      </c>
      <c r="V28" s="7" t="s">
        <v>12</v>
      </c>
      <c r="W28" s="15" t="s">
        <v>234</v>
      </c>
      <c r="X28" s="7">
        <v>2438</v>
      </c>
      <c r="Y28" s="7"/>
    </row>
    <row r="29" spans="1:25" ht="38.25" x14ac:dyDescent="0.25">
      <c r="A29" t="s">
        <v>188</v>
      </c>
      <c r="B29">
        <v>0</v>
      </c>
      <c r="C29">
        <v>2</v>
      </c>
      <c r="D29">
        <v>3</v>
      </c>
      <c r="E29">
        <v>0</v>
      </c>
      <c r="F29">
        <v>0</v>
      </c>
      <c r="G29">
        <v>3</v>
      </c>
      <c r="H29">
        <v>0</v>
      </c>
      <c r="I29">
        <v>0</v>
      </c>
      <c r="J29" s="23" t="s">
        <v>6</v>
      </c>
      <c r="K29" s="24" t="s">
        <v>235</v>
      </c>
      <c r="L29" s="25" t="s">
        <v>44</v>
      </c>
      <c r="M29" s="25" t="s">
        <v>47</v>
      </c>
      <c r="N29" s="26" t="s">
        <v>212</v>
      </c>
      <c r="O29" s="27" t="s">
        <v>209</v>
      </c>
      <c r="P29" s="28">
        <v>29.61</v>
      </c>
      <c r="Q29" s="29">
        <v>12.19</v>
      </c>
      <c r="R29" s="30" t="s">
        <v>36</v>
      </c>
      <c r="S29" s="31">
        <v>15.06</v>
      </c>
      <c r="T29" s="57">
        <f t="shared" si="2"/>
        <v>445.93</v>
      </c>
      <c r="U29" s="32" t="s">
        <v>12</v>
      </c>
      <c r="V29" s="7" t="s">
        <v>12</v>
      </c>
      <c r="W29" s="15" t="s">
        <v>213</v>
      </c>
      <c r="X29" s="7">
        <v>2355</v>
      </c>
      <c r="Y29" s="7"/>
    </row>
    <row r="30" spans="1:25" s="58" customFormat="1" ht="25.5" x14ac:dyDescent="0.25">
      <c r="A30" s="58" t="s">
        <v>188</v>
      </c>
      <c r="B30" s="58">
        <v>0</v>
      </c>
      <c r="C30" s="58">
        <v>2</v>
      </c>
      <c r="D30" s="58">
        <v>3</v>
      </c>
      <c r="E30" s="58">
        <v>0</v>
      </c>
      <c r="F30" s="58">
        <v>0</v>
      </c>
      <c r="G30" s="58">
        <v>4</v>
      </c>
      <c r="H30" s="58">
        <v>0</v>
      </c>
      <c r="I30" s="58">
        <v>0</v>
      </c>
      <c r="J30" s="23" t="s">
        <v>6</v>
      </c>
      <c r="K30" s="24" t="s">
        <v>236</v>
      </c>
      <c r="L30" s="25" t="s">
        <v>44</v>
      </c>
      <c r="M30" s="25" t="s">
        <v>52</v>
      </c>
      <c r="N30" s="26" t="s">
        <v>226</v>
      </c>
      <c r="O30" s="27" t="s">
        <v>199</v>
      </c>
      <c r="P30" s="28">
        <v>1.39</v>
      </c>
      <c r="Q30" s="29">
        <v>324.77</v>
      </c>
      <c r="R30" s="30" t="s">
        <v>36</v>
      </c>
      <c r="S30" s="31">
        <v>401.22</v>
      </c>
      <c r="T30" s="57">
        <f t="shared" si="2"/>
        <v>557.70000000000005</v>
      </c>
      <c r="U30" s="44" t="s">
        <v>12</v>
      </c>
      <c r="V30" s="7" t="s">
        <v>12</v>
      </c>
      <c r="W30" s="15" t="s">
        <v>227</v>
      </c>
      <c r="X30" s="7">
        <v>2494</v>
      </c>
      <c r="Y30" s="7"/>
    </row>
    <row r="31" spans="1:25" ht="25.5" x14ac:dyDescent="0.25">
      <c r="A31" t="s">
        <v>188</v>
      </c>
      <c r="B31">
        <v>0</v>
      </c>
      <c r="C31">
        <v>2</v>
      </c>
      <c r="D31">
        <v>3</v>
      </c>
      <c r="E31">
        <v>0</v>
      </c>
      <c r="F31">
        <v>0</v>
      </c>
      <c r="G31">
        <v>5</v>
      </c>
      <c r="H31">
        <v>0</v>
      </c>
      <c r="I31">
        <v>0</v>
      </c>
      <c r="J31" s="23" t="s">
        <v>6</v>
      </c>
      <c r="K31" s="24" t="s">
        <v>237</v>
      </c>
      <c r="L31" s="25" t="s">
        <v>44</v>
      </c>
      <c r="M31" s="25" t="s">
        <v>56</v>
      </c>
      <c r="N31" s="26" t="s">
        <v>238</v>
      </c>
      <c r="O31" s="27" t="s">
        <v>220</v>
      </c>
      <c r="P31" s="28">
        <v>17.97</v>
      </c>
      <c r="Q31" s="29">
        <v>31.07</v>
      </c>
      <c r="R31" s="30" t="s">
        <v>36</v>
      </c>
      <c r="S31" s="31">
        <v>38.380000000000003</v>
      </c>
      <c r="T31" s="57">
        <f t="shared" si="2"/>
        <v>689.69</v>
      </c>
      <c r="U31" s="32" t="s">
        <v>12</v>
      </c>
      <c r="V31" s="7" t="s">
        <v>12</v>
      </c>
      <c r="W31" s="15" t="s">
        <v>239</v>
      </c>
      <c r="X31" s="7">
        <v>2616</v>
      </c>
      <c r="Y31" s="7"/>
    </row>
    <row r="32" spans="1:25" x14ac:dyDescent="0.25">
      <c r="A32">
        <v>2</v>
      </c>
      <c r="B32">
        <v>5</v>
      </c>
      <c r="C32">
        <v>2</v>
      </c>
      <c r="D32">
        <v>4</v>
      </c>
      <c r="E32">
        <v>0</v>
      </c>
      <c r="F32">
        <v>0</v>
      </c>
      <c r="G32">
        <v>0</v>
      </c>
      <c r="H32">
        <v>21</v>
      </c>
      <c r="I32">
        <v>5</v>
      </c>
      <c r="J32" s="23" t="s">
        <v>3</v>
      </c>
      <c r="K32" s="24" t="s">
        <v>240</v>
      </c>
      <c r="L32" s="25"/>
      <c r="M32" s="25"/>
      <c r="N32" s="26" t="s">
        <v>57</v>
      </c>
      <c r="O32" s="27" t="s">
        <v>12</v>
      </c>
      <c r="P32" s="28">
        <v>0</v>
      </c>
      <c r="Q32" s="29">
        <v>0</v>
      </c>
      <c r="R32" s="30" t="s">
        <v>36</v>
      </c>
      <c r="S32" s="31">
        <v>0</v>
      </c>
      <c r="T32" s="57">
        <f>SUM(T33:T36)</f>
        <v>3433.5099999999998</v>
      </c>
      <c r="U32" s="32" t="s">
        <v>12</v>
      </c>
      <c r="V32" s="7" t="s">
        <v>12</v>
      </c>
      <c r="W32" s="15" t="b">
        <v>0</v>
      </c>
      <c r="X32" s="7" t="s">
        <v>190</v>
      </c>
      <c r="Y32" s="7"/>
    </row>
    <row r="33" spans="1:25" ht="51" x14ac:dyDescent="0.25">
      <c r="A33" t="s">
        <v>188</v>
      </c>
      <c r="B33">
        <v>0</v>
      </c>
      <c r="C33">
        <v>2</v>
      </c>
      <c r="D33">
        <v>4</v>
      </c>
      <c r="E33">
        <v>0</v>
      </c>
      <c r="F33">
        <v>0</v>
      </c>
      <c r="G33">
        <v>1</v>
      </c>
      <c r="H33">
        <v>0</v>
      </c>
      <c r="I33">
        <v>0</v>
      </c>
      <c r="J33" s="23" t="s">
        <v>6</v>
      </c>
      <c r="K33" s="24" t="s">
        <v>241</v>
      </c>
      <c r="L33" s="25" t="s">
        <v>44</v>
      </c>
      <c r="M33" s="25" t="s">
        <v>58</v>
      </c>
      <c r="N33" s="26" t="s">
        <v>242</v>
      </c>
      <c r="O33" s="27" t="s">
        <v>220</v>
      </c>
      <c r="P33" s="28">
        <v>23.4</v>
      </c>
      <c r="Q33" s="29">
        <v>65.709999999999994</v>
      </c>
      <c r="R33" s="30" t="s">
        <v>36</v>
      </c>
      <c r="S33" s="31">
        <v>81.180000000000007</v>
      </c>
      <c r="T33" s="57">
        <f t="shared" ref="T33:T36" si="3">ROUND(P33*S33,2)</f>
        <v>1899.61</v>
      </c>
      <c r="U33" s="32" t="s">
        <v>12</v>
      </c>
      <c r="V33" s="7" t="s">
        <v>12</v>
      </c>
      <c r="W33" s="15" t="s">
        <v>243</v>
      </c>
      <c r="X33" s="7">
        <v>2173</v>
      </c>
      <c r="Y33" s="7"/>
    </row>
    <row r="34" spans="1:25" ht="38.25" x14ac:dyDescent="0.25">
      <c r="A34" t="s">
        <v>188</v>
      </c>
      <c r="B34">
        <v>0</v>
      </c>
      <c r="C34">
        <v>2</v>
      </c>
      <c r="D34">
        <v>4</v>
      </c>
      <c r="E34">
        <v>0</v>
      </c>
      <c r="F34">
        <v>0</v>
      </c>
      <c r="G34">
        <v>2</v>
      </c>
      <c r="H34">
        <v>0</v>
      </c>
      <c r="I34">
        <v>0</v>
      </c>
      <c r="J34" s="23" t="s">
        <v>6</v>
      </c>
      <c r="K34" s="24" t="s">
        <v>244</v>
      </c>
      <c r="L34" s="25" t="s">
        <v>44</v>
      </c>
      <c r="M34" s="25" t="s">
        <v>59</v>
      </c>
      <c r="N34" s="26" t="s">
        <v>245</v>
      </c>
      <c r="O34" s="27" t="s">
        <v>209</v>
      </c>
      <c r="P34" s="28">
        <v>71.569999999999993</v>
      </c>
      <c r="Q34" s="29">
        <v>8.32</v>
      </c>
      <c r="R34" s="30" t="s">
        <v>36</v>
      </c>
      <c r="S34" s="31">
        <v>10.28</v>
      </c>
      <c r="T34" s="57">
        <f t="shared" si="3"/>
        <v>735.74</v>
      </c>
      <c r="U34" s="32" t="s">
        <v>12</v>
      </c>
      <c r="V34" s="7" t="s">
        <v>12</v>
      </c>
      <c r="W34" s="15" t="s">
        <v>246</v>
      </c>
      <c r="X34" s="7">
        <v>2358</v>
      </c>
      <c r="Y34" s="7"/>
    </row>
    <row r="35" spans="1:25" ht="38.25" x14ac:dyDescent="0.25">
      <c r="A35" t="s">
        <v>188</v>
      </c>
      <c r="B35">
        <v>0</v>
      </c>
      <c r="C35">
        <v>2</v>
      </c>
      <c r="D35">
        <v>4</v>
      </c>
      <c r="E35">
        <v>0</v>
      </c>
      <c r="F35">
        <v>0</v>
      </c>
      <c r="G35">
        <v>3</v>
      </c>
      <c r="H35">
        <v>0</v>
      </c>
      <c r="I35">
        <v>0</v>
      </c>
      <c r="J35" s="23" t="s">
        <v>6</v>
      </c>
      <c r="K35" s="24" t="s">
        <v>247</v>
      </c>
      <c r="L35" s="25" t="s">
        <v>44</v>
      </c>
      <c r="M35" s="25" t="s">
        <v>47</v>
      </c>
      <c r="N35" s="26" t="s">
        <v>212</v>
      </c>
      <c r="O35" s="27" t="s">
        <v>209</v>
      </c>
      <c r="P35" s="28">
        <v>26.89</v>
      </c>
      <c r="Q35" s="29">
        <v>12.19</v>
      </c>
      <c r="R35" s="30" t="s">
        <v>36</v>
      </c>
      <c r="S35" s="31">
        <v>15.06</v>
      </c>
      <c r="T35" s="57">
        <f t="shared" si="3"/>
        <v>404.96</v>
      </c>
      <c r="U35" s="32" t="s">
        <v>12</v>
      </c>
      <c r="V35" s="7" t="s">
        <v>12</v>
      </c>
      <c r="W35" s="15" t="s">
        <v>213</v>
      </c>
      <c r="X35" s="7">
        <v>2355</v>
      </c>
      <c r="Y35" s="7"/>
    </row>
    <row r="36" spans="1:25" ht="25.5" x14ac:dyDescent="0.25">
      <c r="A36" t="s">
        <v>188</v>
      </c>
      <c r="B36">
        <v>0</v>
      </c>
      <c r="C36">
        <v>2</v>
      </c>
      <c r="D36">
        <v>4</v>
      </c>
      <c r="E36">
        <v>0</v>
      </c>
      <c r="F36">
        <v>0</v>
      </c>
      <c r="G36">
        <v>4</v>
      </c>
      <c r="H36">
        <v>0</v>
      </c>
      <c r="I36">
        <v>0</v>
      </c>
      <c r="J36" s="23" t="s">
        <v>6</v>
      </c>
      <c r="K36" s="24" t="s">
        <v>248</v>
      </c>
      <c r="L36" s="25" t="s">
        <v>44</v>
      </c>
      <c r="M36" s="25" t="s">
        <v>52</v>
      </c>
      <c r="N36" s="26" t="s">
        <v>226</v>
      </c>
      <c r="O36" s="27" t="s">
        <v>199</v>
      </c>
      <c r="P36" s="28">
        <v>0.98</v>
      </c>
      <c r="Q36" s="29">
        <v>324.77</v>
      </c>
      <c r="R36" s="30" t="s">
        <v>36</v>
      </c>
      <c r="S36" s="31">
        <v>401.22</v>
      </c>
      <c r="T36" s="57">
        <f t="shared" si="3"/>
        <v>393.2</v>
      </c>
      <c r="U36" s="32" t="s">
        <v>12</v>
      </c>
      <c r="V36" s="7" t="s">
        <v>12</v>
      </c>
      <c r="W36" s="15" t="s">
        <v>227</v>
      </c>
      <c r="X36" s="7">
        <v>2494</v>
      </c>
      <c r="Y36" s="7"/>
    </row>
    <row r="37" spans="1:25" x14ac:dyDescent="0.25">
      <c r="A37">
        <v>2</v>
      </c>
      <c r="B37">
        <v>5</v>
      </c>
      <c r="C37">
        <v>2</v>
      </c>
      <c r="D37">
        <v>5</v>
      </c>
      <c r="E37">
        <v>0</v>
      </c>
      <c r="F37">
        <v>0</v>
      </c>
      <c r="G37">
        <v>0</v>
      </c>
      <c r="H37">
        <v>16</v>
      </c>
      <c r="I37">
        <v>5</v>
      </c>
      <c r="J37" s="23" t="s">
        <v>3</v>
      </c>
      <c r="K37" s="24" t="s">
        <v>249</v>
      </c>
      <c r="L37" s="25"/>
      <c r="M37" s="25"/>
      <c r="N37" s="26" t="s">
        <v>60</v>
      </c>
      <c r="O37" s="27" t="s">
        <v>12</v>
      </c>
      <c r="P37" s="28">
        <v>0</v>
      </c>
      <c r="Q37" s="29">
        <v>0</v>
      </c>
      <c r="R37" s="30" t="s">
        <v>36</v>
      </c>
      <c r="S37" s="31">
        <v>0</v>
      </c>
      <c r="T37" s="57">
        <f>SUM(T38:T41)</f>
        <v>4449.72</v>
      </c>
      <c r="U37" s="32" t="s">
        <v>12</v>
      </c>
      <c r="V37" s="7" t="s">
        <v>12</v>
      </c>
      <c r="W37" s="15" t="b">
        <v>0</v>
      </c>
      <c r="X37" s="7" t="s">
        <v>190</v>
      </c>
      <c r="Y37" s="7"/>
    </row>
    <row r="38" spans="1:25" ht="25.5" x14ac:dyDescent="0.25">
      <c r="A38" t="s">
        <v>188</v>
      </c>
      <c r="B38">
        <v>0</v>
      </c>
      <c r="C38">
        <v>2</v>
      </c>
      <c r="D38">
        <v>5</v>
      </c>
      <c r="E38">
        <v>0</v>
      </c>
      <c r="F38">
        <v>0</v>
      </c>
      <c r="G38">
        <v>1</v>
      </c>
      <c r="H38">
        <v>0</v>
      </c>
      <c r="I38">
        <v>0</v>
      </c>
      <c r="J38" s="23" t="s">
        <v>6</v>
      </c>
      <c r="K38" s="24" t="s">
        <v>250</v>
      </c>
      <c r="L38" s="25" t="s">
        <v>44</v>
      </c>
      <c r="M38" s="25" t="s">
        <v>61</v>
      </c>
      <c r="N38" s="26" t="s">
        <v>251</v>
      </c>
      <c r="O38" s="27" t="s">
        <v>220</v>
      </c>
      <c r="P38" s="28">
        <v>22.94</v>
      </c>
      <c r="Q38" s="29">
        <v>75.02</v>
      </c>
      <c r="R38" s="30" t="s">
        <v>36</v>
      </c>
      <c r="S38" s="31">
        <v>92.68</v>
      </c>
      <c r="T38" s="57">
        <f t="shared" ref="T38:T41" si="4">ROUND(P38*S38,2)</f>
        <v>2126.08</v>
      </c>
      <c r="U38" s="32" t="s">
        <v>12</v>
      </c>
      <c r="V38" s="7" t="s">
        <v>12</v>
      </c>
      <c r="W38" s="15" t="s">
        <v>252</v>
      </c>
      <c r="X38" s="7">
        <v>2159</v>
      </c>
      <c r="Y38" s="7"/>
    </row>
    <row r="39" spans="1:25" ht="38.25" x14ac:dyDescent="0.25">
      <c r="A39" t="s">
        <v>188</v>
      </c>
      <c r="B39">
        <v>0</v>
      </c>
      <c r="C39">
        <v>2</v>
      </c>
      <c r="D39">
        <v>5</v>
      </c>
      <c r="E39">
        <v>0</v>
      </c>
      <c r="F39">
        <v>0</v>
      </c>
      <c r="G39">
        <v>2</v>
      </c>
      <c r="H39">
        <v>0</v>
      </c>
      <c r="I39">
        <v>0</v>
      </c>
      <c r="J39" s="23" t="s">
        <v>6</v>
      </c>
      <c r="K39" s="24" t="s">
        <v>253</v>
      </c>
      <c r="L39" s="25" t="s">
        <v>44</v>
      </c>
      <c r="M39" s="25" t="s">
        <v>59</v>
      </c>
      <c r="N39" s="26" t="s">
        <v>245</v>
      </c>
      <c r="O39" s="27" t="s">
        <v>209</v>
      </c>
      <c r="P39" s="28">
        <v>102.62</v>
      </c>
      <c r="Q39" s="29">
        <v>8.32</v>
      </c>
      <c r="R39" s="30" t="s">
        <v>36</v>
      </c>
      <c r="S39" s="31">
        <v>10.28</v>
      </c>
      <c r="T39" s="57">
        <f t="shared" si="4"/>
        <v>1054.93</v>
      </c>
      <c r="U39" s="32" t="s">
        <v>12</v>
      </c>
      <c r="V39" s="7" t="s">
        <v>12</v>
      </c>
      <c r="W39" s="15" t="s">
        <v>246</v>
      </c>
      <c r="X39" s="7">
        <v>2358</v>
      </c>
      <c r="Y39" s="7"/>
    </row>
    <row r="40" spans="1:25" ht="38.25" x14ac:dyDescent="0.25">
      <c r="A40" t="s">
        <v>188</v>
      </c>
      <c r="B40">
        <v>0</v>
      </c>
      <c r="C40">
        <v>2</v>
      </c>
      <c r="D40">
        <v>5</v>
      </c>
      <c r="E40">
        <v>0</v>
      </c>
      <c r="F40">
        <v>0</v>
      </c>
      <c r="G40">
        <v>3</v>
      </c>
      <c r="H40">
        <v>0</v>
      </c>
      <c r="I40">
        <v>0</v>
      </c>
      <c r="J40" s="23" t="s">
        <v>6</v>
      </c>
      <c r="K40" s="24" t="s">
        <v>254</v>
      </c>
      <c r="L40" s="25" t="s">
        <v>44</v>
      </c>
      <c r="M40" s="25" t="s">
        <v>47</v>
      </c>
      <c r="N40" s="26" t="s">
        <v>212</v>
      </c>
      <c r="O40" s="27" t="s">
        <v>209</v>
      </c>
      <c r="P40" s="28">
        <v>38.42</v>
      </c>
      <c r="Q40" s="29">
        <v>12.19</v>
      </c>
      <c r="R40" s="30" t="s">
        <v>36</v>
      </c>
      <c r="S40" s="31">
        <v>15.06</v>
      </c>
      <c r="T40" s="57">
        <f t="shared" si="4"/>
        <v>578.61</v>
      </c>
      <c r="U40" s="32" t="s">
        <v>12</v>
      </c>
      <c r="V40" s="7" t="s">
        <v>12</v>
      </c>
      <c r="W40" s="15" t="s">
        <v>213</v>
      </c>
      <c r="X40" s="7">
        <v>2355</v>
      </c>
      <c r="Y40" s="7"/>
    </row>
    <row r="41" spans="1:25" ht="25.5" x14ac:dyDescent="0.25">
      <c r="A41" t="s">
        <v>188</v>
      </c>
      <c r="B41">
        <v>0</v>
      </c>
      <c r="C41">
        <v>2</v>
      </c>
      <c r="D41">
        <v>5</v>
      </c>
      <c r="E41">
        <v>0</v>
      </c>
      <c r="F41">
        <v>0</v>
      </c>
      <c r="G41">
        <v>4</v>
      </c>
      <c r="H41">
        <v>0</v>
      </c>
      <c r="I41">
        <v>0</v>
      </c>
      <c r="J41" s="23" t="s">
        <v>6</v>
      </c>
      <c r="K41" s="24" t="s">
        <v>255</v>
      </c>
      <c r="L41" s="25" t="s">
        <v>44</v>
      </c>
      <c r="M41" s="25" t="s">
        <v>52</v>
      </c>
      <c r="N41" s="26" t="s">
        <v>226</v>
      </c>
      <c r="O41" s="27" t="s">
        <v>199</v>
      </c>
      <c r="P41" s="28">
        <v>1.72</v>
      </c>
      <c r="Q41" s="29">
        <v>324.77</v>
      </c>
      <c r="R41" s="30" t="s">
        <v>36</v>
      </c>
      <c r="S41" s="31">
        <v>401.22</v>
      </c>
      <c r="T41" s="57">
        <f t="shared" si="4"/>
        <v>690.1</v>
      </c>
      <c r="U41" s="32" t="s">
        <v>12</v>
      </c>
      <c r="V41" s="7" t="s">
        <v>12</v>
      </c>
      <c r="W41" s="15" t="s">
        <v>227</v>
      </c>
      <c r="X41" s="7">
        <v>2494</v>
      </c>
      <c r="Y41" s="7"/>
    </row>
    <row r="42" spans="1:25" x14ac:dyDescent="0.25">
      <c r="A42">
        <v>2</v>
      </c>
      <c r="B42">
        <v>6</v>
      </c>
      <c r="C42">
        <v>2</v>
      </c>
      <c r="D42">
        <v>6</v>
      </c>
      <c r="E42">
        <v>0</v>
      </c>
      <c r="F42">
        <v>0</v>
      </c>
      <c r="G42">
        <v>0</v>
      </c>
      <c r="H42">
        <v>11</v>
      </c>
      <c r="I42">
        <v>6</v>
      </c>
      <c r="J42" s="23" t="s">
        <v>3</v>
      </c>
      <c r="K42" s="24" t="s">
        <v>256</v>
      </c>
      <c r="L42" s="25"/>
      <c r="M42" s="25"/>
      <c r="N42" s="26" t="s">
        <v>62</v>
      </c>
      <c r="O42" s="27" t="s">
        <v>12</v>
      </c>
      <c r="P42" s="28">
        <v>0</v>
      </c>
      <c r="Q42" s="29">
        <v>0</v>
      </c>
      <c r="R42" s="30" t="s">
        <v>36</v>
      </c>
      <c r="S42" s="31">
        <v>0</v>
      </c>
      <c r="T42" s="57">
        <f>SUM(T43:T47)</f>
        <v>2051.8300000000004</v>
      </c>
      <c r="U42" s="32" t="s">
        <v>12</v>
      </c>
      <c r="V42" s="7" t="s">
        <v>12</v>
      </c>
      <c r="W42" s="15" t="b">
        <v>0</v>
      </c>
      <c r="X42" s="7" t="s">
        <v>190</v>
      </c>
      <c r="Y42" s="7"/>
    </row>
    <row r="43" spans="1:25" ht="25.5" x14ac:dyDescent="0.25">
      <c r="A43" t="s">
        <v>188</v>
      </c>
      <c r="B43">
        <v>0</v>
      </c>
      <c r="C43">
        <v>2</v>
      </c>
      <c r="D43">
        <v>6</v>
      </c>
      <c r="E43">
        <v>0</v>
      </c>
      <c r="F43">
        <v>0</v>
      </c>
      <c r="G43">
        <v>1</v>
      </c>
      <c r="H43">
        <v>0</v>
      </c>
      <c r="I43">
        <v>0</v>
      </c>
      <c r="J43" s="23" t="s">
        <v>6</v>
      </c>
      <c r="K43" s="24" t="s">
        <v>257</v>
      </c>
      <c r="L43" s="25" t="s">
        <v>44</v>
      </c>
      <c r="M43" s="25" t="s">
        <v>61</v>
      </c>
      <c r="N43" s="26" t="s">
        <v>251</v>
      </c>
      <c r="O43" s="27" t="s">
        <v>220</v>
      </c>
      <c r="P43" s="28">
        <v>10.64</v>
      </c>
      <c r="Q43" s="29">
        <v>75.02</v>
      </c>
      <c r="R43" s="30" t="s">
        <v>36</v>
      </c>
      <c r="S43" s="31">
        <v>92.68</v>
      </c>
      <c r="T43" s="57">
        <f t="shared" ref="T43:T47" si="5">ROUND(P43*S43,2)</f>
        <v>986.12</v>
      </c>
      <c r="U43" s="32" t="s">
        <v>12</v>
      </c>
      <c r="V43" s="7" t="s">
        <v>12</v>
      </c>
      <c r="W43" s="15" t="s">
        <v>252</v>
      </c>
      <c r="X43" s="7">
        <v>2159</v>
      </c>
      <c r="Y43" s="7"/>
    </row>
    <row r="44" spans="1:25" ht="38.25" x14ac:dyDescent="0.25">
      <c r="A44" t="s">
        <v>188</v>
      </c>
      <c r="B44">
        <v>0</v>
      </c>
      <c r="C44">
        <v>2</v>
      </c>
      <c r="D44">
        <v>6</v>
      </c>
      <c r="E44">
        <v>0</v>
      </c>
      <c r="F44">
        <v>0</v>
      </c>
      <c r="G44">
        <v>2</v>
      </c>
      <c r="H44">
        <v>0</v>
      </c>
      <c r="I44">
        <v>0</v>
      </c>
      <c r="J44" s="23" t="s">
        <v>6</v>
      </c>
      <c r="K44" s="24" t="s">
        <v>258</v>
      </c>
      <c r="L44" s="25" t="s">
        <v>44</v>
      </c>
      <c r="M44" s="25" t="s">
        <v>63</v>
      </c>
      <c r="N44" s="26" t="s">
        <v>259</v>
      </c>
      <c r="O44" s="27" t="s">
        <v>220</v>
      </c>
      <c r="P44" s="28">
        <v>1.95</v>
      </c>
      <c r="Q44" s="29">
        <v>87.5</v>
      </c>
      <c r="R44" s="30" t="s">
        <v>36</v>
      </c>
      <c r="S44" s="31">
        <v>108.1</v>
      </c>
      <c r="T44" s="57">
        <f t="shared" si="5"/>
        <v>210.8</v>
      </c>
      <c r="U44" s="32" t="s">
        <v>12</v>
      </c>
      <c r="V44" s="7" t="s">
        <v>12</v>
      </c>
      <c r="W44" s="15" t="s">
        <v>260</v>
      </c>
      <c r="X44" s="7">
        <v>2203</v>
      </c>
      <c r="Y44" s="7"/>
    </row>
    <row r="45" spans="1:25" ht="38.25" x14ac:dyDescent="0.25">
      <c r="A45" t="s">
        <v>188</v>
      </c>
      <c r="B45">
        <v>0</v>
      </c>
      <c r="C45">
        <v>2</v>
      </c>
      <c r="D45">
        <v>6</v>
      </c>
      <c r="E45">
        <v>0</v>
      </c>
      <c r="F45">
        <v>0</v>
      </c>
      <c r="G45">
        <v>3</v>
      </c>
      <c r="H45">
        <v>0</v>
      </c>
      <c r="I45">
        <v>0</v>
      </c>
      <c r="J45" s="23" t="s">
        <v>6</v>
      </c>
      <c r="K45" s="24" t="s">
        <v>261</v>
      </c>
      <c r="L45" s="25" t="s">
        <v>44</v>
      </c>
      <c r="M45" s="25" t="s">
        <v>59</v>
      </c>
      <c r="N45" s="26" t="s">
        <v>245</v>
      </c>
      <c r="O45" s="27" t="s">
        <v>209</v>
      </c>
      <c r="P45" s="28">
        <v>40.17</v>
      </c>
      <c r="Q45" s="29">
        <v>8.32</v>
      </c>
      <c r="R45" s="30" t="s">
        <v>36</v>
      </c>
      <c r="S45" s="31">
        <v>10.28</v>
      </c>
      <c r="T45" s="57">
        <f t="shared" si="5"/>
        <v>412.95</v>
      </c>
      <c r="U45" s="32" t="s">
        <v>12</v>
      </c>
      <c r="V45" s="7" t="s">
        <v>12</v>
      </c>
      <c r="W45" s="15" t="s">
        <v>246</v>
      </c>
      <c r="X45" s="7">
        <v>2358</v>
      </c>
      <c r="Y45" s="7"/>
    </row>
    <row r="46" spans="1:25" ht="38.25" x14ac:dyDescent="0.25">
      <c r="A46" t="s">
        <v>188</v>
      </c>
      <c r="B46">
        <v>0</v>
      </c>
      <c r="C46">
        <v>2</v>
      </c>
      <c r="D46">
        <v>6</v>
      </c>
      <c r="E46">
        <v>0</v>
      </c>
      <c r="F46">
        <v>0</v>
      </c>
      <c r="G46">
        <v>4</v>
      </c>
      <c r="H46">
        <v>0</v>
      </c>
      <c r="I46">
        <v>0</v>
      </c>
      <c r="J46" s="23" t="s">
        <v>6</v>
      </c>
      <c r="K46" s="24" t="s">
        <v>262</v>
      </c>
      <c r="L46" s="25" t="s">
        <v>44</v>
      </c>
      <c r="M46" s="25" t="s">
        <v>47</v>
      </c>
      <c r="N46" s="26" t="s">
        <v>212</v>
      </c>
      <c r="O46" s="27" t="s">
        <v>209</v>
      </c>
      <c r="P46" s="28">
        <v>12.03</v>
      </c>
      <c r="Q46" s="29">
        <v>12.19</v>
      </c>
      <c r="R46" s="30" t="s">
        <v>36</v>
      </c>
      <c r="S46" s="31">
        <v>15.06</v>
      </c>
      <c r="T46" s="57">
        <f t="shared" si="5"/>
        <v>181.17</v>
      </c>
      <c r="U46" s="32" t="s">
        <v>12</v>
      </c>
      <c r="V46" s="7" t="s">
        <v>12</v>
      </c>
      <c r="W46" s="15" t="s">
        <v>213</v>
      </c>
      <c r="X46" s="7">
        <v>2355</v>
      </c>
      <c r="Y46" s="7"/>
    </row>
    <row r="47" spans="1:25" ht="25.5" x14ac:dyDescent="0.25">
      <c r="A47" t="s">
        <v>188</v>
      </c>
      <c r="B47">
        <v>0</v>
      </c>
      <c r="C47">
        <v>2</v>
      </c>
      <c r="D47">
        <v>6</v>
      </c>
      <c r="E47">
        <v>0</v>
      </c>
      <c r="F47">
        <v>0</v>
      </c>
      <c r="G47">
        <v>5</v>
      </c>
      <c r="H47">
        <v>0</v>
      </c>
      <c r="I47">
        <v>0</v>
      </c>
      <c r="J47" s="23" t="s">
        <v>6</v>
      </c>
      <c r="K47" s="24" t="s">
        <v>263</v>
      </c>
      <c r="L47" s="25" t="s">
        <v>44</v>
      </c>
      <c r="M47" s="25" t="s">
        <v>52</v>
      </c>
      <c r="N47" s="26" t="s">
        <v>226</v>
      </c>
      <c r="O47" s="27" t="s">
        <v>199</v>
      </c>
      <c r="P47" s="28">
        <v>0.65</v>
      </c>
      <c r="Q47" s="29">
        <v>324.77</v>
      </c>
      <c r="R47" s="30" t="s">
        <v>36</v>
      </c>
      <c r="S47" s="31">
        <v>401.22</v>
      </c>
      <c r="T47" s="57">
        <f t="shared" si="5"/>
        <v>260.79000000000002</v>
      </c>
      <c r="U47" s="32" t="s">
        <v>12</v>
      </c>
      <c r="V47" s="7" t="s">
        <v>12</v>
      </c>
      <c r="W47" s="15" t="s">
        <v>227</v>
      </c>
      <c r="X47" s="7">
        <v>2494</v>
      </c>
      <c r="Y47" s="7"/>
    </row>
    <row r="48" spans="1:25" x14ac:dyDescent="0.25">
      <c r="A48">
        <v>2</v>
      </c>
      <c r="B48">
        <v>5</v>
      </c>
      <c r="C48">
        <v>2</v>
      </c>
      <c r="D48">
        <v>7</v>
      </c>
      <c r="E48">
        <v>0</v>
      </c>
      <c r="F48">
        <v>0</v>
      </c>
      <c r="G48">
        <v>0</v>
      </c>
      <c r="H48">
        <v>5</v>
      </c>
      <c r="I48" t="e">
        <v>#N/A</v>
      </c>
      <c r="J48" s="23" t="s">
        <v>3</v>
      </c>
      <c r="K48" s="24" t="s">
        <v>264</v>
      </c>
      <c r="L48" s="25"/>
      <c r="M48" s="25"/>
      <c r="N48" s="26" t="s">
        <v>64</v>
      </c>
      <c r="O48" s="27" t="s">
        <v>12</v>
      </c>
      <c r="P48" s="28">
        <v>0</v>
      </c>
      <c r="Q48" s="29">
        <v>0</v>
      </c>
      <c r="R48" s="30" t="s">
        <v>36</v>
      </c>
      <c r="S48" s="31">
        <v>0</v>
      </c>
      <c r="T48" s="57">
        <f>SUM(T49:T52)</f>
        <v>2007.5499999999997</v>
      </c>
      <c r="U48" s="32" t="s">
        <v>12</v>
      </c>
      <c r="V48" s="7" t="s">
        <v>12</v>
      </c>
      <c r="W48" s="15" t="b">
        <v>0</v>
      </c>
      <c r="X48" s="7" t="s">
        <v>190</v>
      </c>
      <c r="Y48" s="7"/>
    </row>
    <row r="49" spans="1:25" ht="25.5" x14ac:dyDescent="0.25">
      <c r="A49" t="s">
        <v>188</v>
      </c>
      <c r="B49">
        <v>0</v>
      </c>
      <c r="C49">
        <v>2</v>
      </c>
      <c r="D49">
        <v>7</v>
      </c>
      <c r="E49">
        <v>0</v>
      </c>
      <c r="F49">
        <v>0</v>
      </c>
      <c r="G49">
        <v>1</v>
      </c>
      <c r="H49">
        <v>0</v>
      </c>
      <c r="I49">
        <v>0</v>
      </c>
      <c r="J49" s="23" t="s">
        <v>6</v>
      </c>
      <c r="K49" s="24" t="s">
        <v>265</v>
      </c>
      <c r="L49" s="25" t="s">
        <v>44</v>
      </c>
      <c r="M49" s="25" t="s">
        <v>65</v>
      </c>
      <c r="N49" s="26" t="s">
        <v>266</v>
      </c>
      <c r="O49" s="27" t="s">
        <v>205</v>
      </c>
      <c r="P49" s="28">
        <v>12.799999999999999</v>
      </c>
      <c r="Q49" s="29">
        <v>47.51</v>
      </c>
      <c r="R49" s="30" t="s">
        <v>36</v>
      </c>
      <c r="S49" s="31">
        <v>58.69</v>
      </c>
      <c r="T49" s="57">
        <f t="shared" ref="T49:T113" si="6">ROUND(P49*S49,2)</f>
        <v>751.23</v>
      </c>
      <c r="U49" s="32" t="s">
        <v>12</v>
      </c>
      <c r="V49" s="7" t="s">
        <v>12</v>
      </c>
      <c r="W49" s="15" t="s">
        <v>267</v>
      </c>
      <c r="X49" s="7">
        <v>2532</v>
      </c>
      <c r="Y49" s="7"/>
    </row>
    <row r="50" spans="1:25" ht="25.5" x14ac:dyDescent="0.25">
      <c r="A50" t="s">
        <v>188</v>
      </c>
      <c r="B50">
        <v>0</v>
      </c>
      <c r="C50">
        <v>2</v>
      </c>
      <c r="D50">
        <v>7</v>
      </c>
      <c r="E50">
        <v>0</v>
      </c>
      <c r="F50">
        <v>0</v>
      </c>
      <c r="G50">
        <v>2</v>
      </c>
      <c r="H50">
        <v>0</v>
      </c>
      <c r="I50">
        <v>0</v>
      </c>
      <c r="J50" s="23" t="s">
        <v>6</v>
      </c>
      <c r="K50" s="24" t="s">
        <v>268</v>
      </c>
      <c r="L50" s="25" t="s">
        <v>44</v>
      </c>
      <c r="M50" s="25" t="s">
        <v>66</v>
      </c>
      <c r="N50" s="26" t="s">
        <v>269</v>
      </c>
      <c r="O50" s="27" t="s">
        <v>205</v>
      </c>
      <c r="P50" s="28">
        <v>7</v>
      </c>
      <c r="Q50" s="29">
        <v>44</v>
      </c>
      <c r="R50" s="30" t="s">
        <v>36</v>
      </c>
      <c r="S50" s="31">
        <v>54.36</v>
      </c>
      <c r="T50" s="57">
        <f t="shared" si="6"/>
        <v>380.52</v>
      </c>
      <c r="U50" s="32" t="s">
        <v>12</v>
      </c>
      <c r="V50" s="7" t="s">
        <v>12</v>
      </c>
      <c r="W50" s="15" t="s">
        <v>270</v>
      </c>
      <c r="X50" s="7">
        <v>2534</v>
      </c>
      <c r="Y50" s="7"/>
    </row>
    <row r="51" spans="1:25" ht="25.5" x14ac:dyDescent="0.25">
      <c r="A51" t="s">
        <v>188</v>
      </c>
      <c r="B51">
        <v>0</v>
      </c>
      <c r="C51">
        <v>2</v>
      </c>
      <c r="D51">
        <v>7</v>
      </c>
      <c r="E51">
        <v>0</v>
      </c>
      <c r="F51">
        <v>0</v>
      </c>
      <c r="G51">
        <v>3</v>
      </c>
      <c r="H51">
        <v>0</v>
      </c>
      <c r="I51">
        <v>0</v>
      </c>
      <c r="J51" s="23" t="s">
        <v>6</v>
      </c>
      <c r="K51" s="24" t="s">
        <v>271</v>
      </c>
      <c r="L51" s="25" t="s">
        <v>44</v>
      </c>
      <c r="M51" s="25" t="s">
        <v>67</v>
      </c>
      <c r="N51" s="26" t="s">
        <v>272</v>
      </c>
      <c r="O51" s="27" t="s">
        <v>205</v>
      </c>
      <c r="P51" s="28">
        <v>2.14</v>
      </c>
      <c r="Q51" s="29">
        <v>54.33</v>
      </c>
      <c r="R51" s="30" t="s">
        <v>36</v>
      </c>
      <c r="S51" s="31">
        <v>67.12</v>
      </c>
      <c r="T51" s="57">
        <f t="shared" si="6"/>
        <v>143.63999999999999</v>
      </c>
      <c r="U51" s="32" t="s">
        <v>12</v>
      </c>
      <c r="V51" s="7" t="s">
        <v>12</v>
      </c>
      <c r="W51" s="15" t="s">
        <v>273</v>
      </c>
      <c r="X51" s="7">
        <v>2535</v>
      </c>
      <c r="Y51" s="7"/>
    </row>
    <row r="52" spans="1:25" ht="25.5" x14ac:dyDescent="0.25">
      <c r="A52" t="s">
        <v>188</v>
      </c>
      <c r="B52">
        <v>0</v>
      </c>
      <c r="C52">
        <v>2</v>
      </c>
      <c r="D52">
        <v>7</v>
      </c>
      <c r="E52">
        <v>0</v>
      </c>
      <c r="F52">
        <v>0</v>
      </c>
      <c r="G52">
        <v>4</v>
      </c>
      <c r="H52">
        <v>0</v>
      </c>
      <c r="I52">
        <v>0</v>
      </c>
      <c r="J52" s="23" t="s">
        <v>6</v>
      </c>
      <c r="K52" s="24" t="s">
        <v>274</v>
      </c>
      <c r="L52" s="25" t="s">
        <v>44</v>
      </c>
      <c r="M52" s="25" t="s">
        <v>68</v>
      </c>
      <c r="N52" s="26" t="s">
        <v>275</v>
      </c>
      <c r="O52" s="27" t="s">
        <v>205</v>
      </c>
      <c r="P52" s="28">
        <v>12.799999999999999</v>
      </c>
      <c r="Q52" s="29">
        <v>46.3</v>
      </c>
      <c r="R52" s="30" t="s">
        <v>36</v>
      </c>
      <c r="S52" s="31">
        <v>57.2</v>
      </c>
      <c r="T52" s="57">
        <f t="shared" si="6"/>
        <v>732.16</v>
      </c>
      <c r="U52" s="32" t="s">
        <v>12</v>
      </c>
      <c r="V52" s="7" t="s">
        <v>12</v>
      </c>
      <c r="W52" s="15" t="s">
        <v>276</v>
      </c>
      <c r="X52" s="7">
        <v>2542</v>
      </c>
      <c r="Y52" s="7"/>
    </row>
    <row r="53" spans="1:25" x14ac:dyDescent="0.25">
      <c r="A53">
        <v>1</v>
      </c>
      <c r="B53">
        <v>7</v>
      </c>
      <c r="C53">
        <v>3</v>
      </c>
      <c r="D53">
        <v>0</v>
      </c>
      <c r="E53">
        <v>0</v>
      </c>
      <c r="F53">
        <v>0</v>
      </c>
      <c r="G53">
        <v>0</v>
      </c>
      <c r="H53">
        <v>122</v>
      </c>
      <c r="I53">
        <v>7</v>
      </c>
      <c r="J53" s="23" t="s">
        <v>2</v>
      </c>
      <c r="K53" s="24" t="s">
        <v>277</v>
      </c>
      <c r="L53" s="25"/>
      <c r="M53" s="25"/>
      <c r="N53" s="26" t="s">
        <v>69</v>
      </c>
      <c r="O53" s="27" t="s">
        <v>12</v>
      </c>
      <c r="P53" s="28">
        <v>0</v>
      </c>
      <c r="Q53" s="29">
        <v>0</v>
      </c>
      <c r="R53" s="30" t="s">
        <v>36</v>
      </c>
      <c r="S53" s="31">
        <v>0</v>
      </c>
      <c r="T53" s="57">
        <f>T54</f>
        <v>20298.349999999999</v>
      </c>
      <c r="U53" s="32" t="s">
        <v>12</v>
      </c>
      <c r="V53" s="7">
        <v>3</v>
      </c>
      <c r="W53" s="15" t="b">
        <v>0</v>
      </c>
      <c r="X53" s="7" t="s">
        <v>190</v>
      </c>
      <c r="Y53" s="7"/>
    </row>
    <row r="54" spans="1:25" x14ac:dyDescent="0.25">
      <c r="A54">
        <v>2</v>
      </c>
      <c r="B54">
        <v>6</v>
      </c>
      <c r="C54">
        <v>3</v>
      </c>
      <c r="D54">
        <v>1</v>
      </c>
      <c r="E54">
        <v>0</v>
      </c>
      <c r="F54">
        <v>0</v>
      </c>
      <c r="G54">
        <v>0</v>
      </c>
      <c r="H54">
        <v>6</v>
      </c>
      <c r="I54">
        <v>106</v>
      </c>
      <c r="J54" s="23" t="s">
        <v>3</v>
      </c>
      <c r="K54" s="24" t="s">
        <v>278</v>
      </c>
      <c r="L54" s="25"/>
      <c r="M54" s="25"/>
      <c r="N54" s="26" t="s">
        <v>70</v>
      </c>
      <c r="O54" s="27" t="s">
        <v>12</v>
      </c>
      <c r="P54" s="28"/>
      <c r="Q54" s="29"/>
      <c r="R54" s="30" t="s">
        <v>36</v>
      </c>
      <c r="S54" s="31">
        <v>0</v>
      </c>
      <c r="T54" s="57">
        <f>SUM(T55:T59)</f>
        <v>20298.349999999999</v>
      </c>
      <c r="U54" s="32" t="s">
        <v>12</v>
      </c>
      <c r="V54" s="7" t="s">
        <v>12</v>
      </c>
      <c r="W54" s="15" t="b">
        <v>0</v>
      </c>
      <c r="X54" s="7" t="s">
        <v>190</v>
      </c>
      <c r="Y54" s="7"/>
    </row>
    <row r="55" spans="1:25" ht="25.5" x14ac:dyDescent="0.25">
      <c r="A55" t="s">
        <v>188</v>
      </c>
      <c r="B55">
        <v>0</v>
      </c>
      <c r="C55">
        <v>3</v>
      </c>
      <c r="D55">
        <v>1</v>
      </c>
      <c r="E55">
        <v>0</v>
      </c>
      <c r="F55">
        <v>0</v>
      </c>
      <c r="G55">
        <v>1</v>
      </c>
      <c r="H55">
        <v>0</v>
      </c>
      <c r="I55">
        <v>0</v>
      </c>
      <c r="J55" s="23" t="s">
        <v>6</v>
      </c>
      <c r="K55" s="24" t="s">
        <v>279</v>
      </c>
      <c r="L55" s="25" t="s">
        <v>44</v>
      </c>
      <c r="M55" s="25" t="s">
        <v>71</v>
      </c>
      <c r="N55" s="26" t="s">
        <v>280</v>
      </c>
      <c r="O55" s="27" t="s">
        <v>199</v>
      </c>
      <c r="P55" s="28">
        <v>7.4399999999999995</v>
      </c>
      <c r="Q55" s="29">
        <v>42.87</v>
      </c>
      <c r="R55" s="30" t="s">
        <v>36</v>
      </c>
      <c r="S55" s="31">
        <v>52.96</v>
      </c>
      <c r="T55" s="57">
        <f t="shared" si="6"/>
        <v>394.02</v>
      </c>
      <c r="U55" s="32" t="s">
        <v>12</v>
      </c>
      <c r="V55" s="7" t="s">
        <v>12</v>
      </c>
      <c r="W55" s="15" t="s">
        <v>281</v>
      </c>
      <c r="X55" s="7">
        <v>6126</v>
      </c>
      <c r="Y55" s="7"/>
    </row>
    <row r="56" spans="1:25" ht="51" x14ac:dyDescent="0.25">
      <c r="A56" t="s">
        <v>188</v>
      </c>
      <c r="B56">
        <v>0</v>
      </c>
      <c r="C56">
        <v>3</v>
      </c>
      <c r="D56">
        <v>1</v>
      </c>
      <c r="E56">
        <v>0</v>
      </c>
      <c r="F56">
        <v>0</v>
      </c>
      <c r="G56">
        <v>2</v>
      </c>
      <c r="H56">
        <v>0</v>
      </c>
      <c r="I56">
        <v>0</v>
      </c>
      <c r="J56" s="23" t="s">
        <v>6</v>
      </c>
      <c r="K56" s="24" t="s">
        <v>282</v>
      </c>
      <c r="L56" s="25" t="s">
        <v>44</v>
      </c>
      <c r="M56" s="25" t="s">
        <v>72</v>
      </c>
      <c r="N56" s="26" t="s">
        <v>283</v>
      </c>
      <c r="O56" s="27" t="s">
        <v>220</v>
      </c>
      <c r="P56" s="28">
        <v>65.489999999999995</v>
      </c>
      <c r="Q56" s="29">
        <v>106.61</v>
      </c>
      <c r="R56" s="30" t="s">
        <v>36</v>
      </c>
      <c r="S56" s="31">
        <v>131.71</v>
      </c>
      <c r="T56" s="57">
        <f t="shared" si="6"/>
        <v>8625.69</v>
      </c>
      <c r="U56" s="32" t="s">
        <v>12</v>
      </c>
      <c r="V56" s="7" t="s">
        <v>12</v>
      </c>
      <c r="W56" s="15" t="s">
        <v>284</v>
      </c>
      <c r="X56" s="7">
        <v>5155</v>
      </c>
      <c r="Y56" s="7"/>
    </row>
    <row r="57" spans="1:25" ht="38.25" x14ac:dyDescent="0.25">
      <c r="A57" t="s">
        <v>188</v>
      </c>
      <c r="B57">
        <v>0</v>
      </c>
      <c r="C57">
        <v>3</v>
      </c>
      <c r="D57">
        <v>1</v>
      </c>
      <c r="E57">
        <v>0</v>
      </c>
      <c r="F57">
        <v>0</v>
      </c>
      <c r="G57">
        <v>3</v>
      </c>
      <c r="H57">
        <v>0</v>
      </c>
      <c r="I57">
        <v>0</v>
      </c>
      <c r="J57" s="23" t="s">
        <v>6</v>
      </c>
      <c r="K57" s="24" t="s">
        <v>285</v>
      </c>
      <c r="L57" s="25" t="s">
        <v>44</v>
      </c>
      <c r="M57" s="25" t="s">
        <v>73</v>
      </c>
      <c r="N57" s="26" t="s">
        <v>286</v>
      </c>
      <c r="O57" s="27" t="s">
        <v>220</v>
      </c>
      <c r="P57" s="28">
        <v>249.33</v>
      </c>
      <c r="Q57" s="29">
        <v>3.06</v>
      </c>
      <c r="R57" s="30" t="s">
        <v>36</v>
      </c>
      <c r="S57" s="31">
        <v>3.78</v>
      </c>
      <c r="T57" s="57">
        <f t="shared" si="6"/>
        <v>942.47</v>
      </c>
      <c r="U57" s="32" t="s">
        <v>12</v>
      </c>
      <c r="V57" s="7" t="s">
        <v>12</v>
      </c>
      <c r="W57" s="15" t="s">
        <v>287</v>
      </c>
      <c r="X57" s="7">
        <v>5628</v>
      </c>
      <c r="Y57" s="7"/>
    </row>
    <row r="58" spans="1:25" ht="38.25" x14ac:dyDescent="0.25">
      <c r="A58" t="s">
        <v>188</v>
      </c>
      <c r="B58">
        <v>0</v>
      </c>
      <c r="C58">
        <v>3</v>
      </c>
      <c r="D58">
        <v>1</v>
      </c>
      <c r="E58">
        <v>0</v>
      </c>
      <c r="F58">
        <v>0</v>
      </c>
      <c r="G58">
        <v>4</v>
      </c>
      <c r="H58">
        <v>0</v>
      </c>
      <c r="I58">
        <v>0</v>
      </c>
      <c r="J58" s="23" t="s">
        <v>6</v>
      </c>
      <c r="K58" s="24" t="s">
        <v>288</v>
      </c>
      <c r="L58" s="25" t="s">
        <v>44</v>
      </c>
      <c r="M58" s="25" t="s">
        <v>74</v>
      </c>
      <c r="N58" s="26" t="s">
        <v>289</v>
      </c>
      <c r="O58" s="27" t="s">
        <v>220</v>
      </c>
      <c r="P58" s="28">
        <v>56.93</v>
      </c>
      <c r="Q58" s="29">
        <v>45.28</v>
      </c>
      <c r="R58" s="30" t="s">
        <v>36</v>
      </c>
      <c r="S58" s="31">
        <v>55.94</v>
      </c>
      <c r="T58" s="57">
        <f t="shared" si="6"/>
        <v>3184.66</v>
      </c>
      <c r="U58" s="32" t="s">
        <v>12</v>
      </c>
      <c r="V58" s="7" t="s">
        <v>12</v>
      </c>
      <c r="W58" s="15" t="s">
        <v>290</v>
      </c>
      <c r="X58" s="7">
        <v>5710</v>
      </c>
      <c r="Y58" s="7"/>
    </row>
    <row r="59" spans="1:25" ht="38.25" x14ac:dyDescent="0.25">
      <c r="A59" t="s">
        <v>188</v>
      </c>
      <c r="B59">
        <v>0</v>
      </c>
      <c r="C59">
        <v>3</v>
      </c>
      <c r="D59">
        <v>1</v>
      </c>
      <c r="E59">
        <v>0</v>
      </c>
      <c r="F59">
        <v>0</v>
      </c>
      <c r="G59">
        <v>5</v>
      </c>
      <c r="H59">
        <v>0</v>
      </c>
      <c r="I59">
        <v>0</v>
      </c>
      <c r="J59" s="23" t="s">
        <v>6</v>
      </c>
      <c r="K59" s="24" t="s">
        <v>291</v>
      </c>
      <c r="L59" s="25" t="s">
        <v>44</v>
      </c>
      <c r="M59" s="25" t="s">
        <v>75</v>
      </c>
      <c r="N59" s="26" t="s">
        <v>292</v>
      </c>
      <c r="O59" s="27" t="s">
        <v>220</v>
      </c>
      <c r="P59" s="28">
        <v>192.4</v>
      </c>
      <c r="Q59" s="29">
        <v>30.09</v>
      </c>
      <c r="R59" s="30" t="s">
        <v>36</v>
      </c>
      <c r="S59" s="31">
        <v>37.17</v>
      </c>
      <c r="T59" s="57">
        <f t="shared" si="6"/>
        <v>7151.51</v>
      </c>
      <c r="U59" s="32" t="s">
        <v>12</v>
      </c>
      <c r="V59" s="7" t="s">
        <v>12</v>
      </c>
      <c r="W59" s="15" t="s">
        <v>293</v>
      </c>
      <c r="X59" s="7">
        <v>5686</v>
      </c>
      <c r="Y59" s="7"/>
    </row>
    <row r="60" spans="1:25" x14ac:dyDescent="0.25">
      <c r="A60">
        <v>1</v>
      </c>
      <c r="B60">
        <v>9</v>
      </c>
      <c r="C60">
        <v>4</v>
      </c>
      <c r="D60">
        <v>0</v>
      </c>
      <c r="E60">
        <v>0</v>
      </c>
      <c r="F60">
        <v>0</v>
      </c>
      <c r="G60">
        <v>0</v>
      </c>
      <c r="H60">
        <v>115</v>
      </c>
      <c r="I60">
        <v>9</v>
      </c>
      <c r="J60" s="23" t="s">
        <v>2</v>
      </c>
      <c r="K60" s="24" t="s">
        <v>294</v>
      </c>
      <c r="L60" s="25"/>
      <c r="M60" s="25"/>
      <c r="N60" s="26" t="s">
        <v>76</v>
      </c>
      <c r="O60" s="27" t="s">
        <v>12</v>
      </c>
      <c r="P60" s="28">
        <v>0</v>
      </c>
      <c r="Q60" s="29">
        <v>0</v>
      </c>
      <c r="R60" s="30" t="s">
        <v>36</v>
      </c>
      <c r="S60" s="31">
        <v>0</v>
      </c>
      <c r="T60" s="57">
        <f>SUM(T61:T68)</f>
        <v>7856.7700000000013</v>
      </c>
      <c r="U60" s="32" t="s">
        <v>12</v>
      </c>
      <c r="V60" s="7">
        <v>4</v>
      </c>
      <c r="W60" s="15" t="b">
        <v>0</v>
      </c>
      <c r="X60" s="7" t="s">
        <v>190</v>
      </c>
      <c r="Y60" s="7"/>
    </row>
    <row r="61" spans="1:25" ht="38.25" x14ac:dyDescent="0.25">
      <c r="A61" t="s">
        <v>188</v>
      </c>
      <c r="B61">
        <v>0</v>
      </c>
      <c r="C61">
        <v>4</v>
      </c>
      <c r="D61">
        <v>0</v>
      </c>
      <c r="E61">
        <v>0</v>
      </c>
      <c r="F61">
        <v>0</v>
      </c>
      <c r="G61">
        <v>1</v>
      </c>
      <c r="H61">
        <v>0</v>
      </c>
      <c r="I61">
        <v>0</v>
      </c>
      <c r="J61" s="23" t="s">
        <v>6</v>
      </c>
      <c r="K61" s="24" t="s">
        <v>295</v>
      </c>
      <c r="L61" s="25" t="s">
        <v>44</v>
      </c>
      <c r="M61" s="25" t="s">
        <v>77</v>
      </c>
      <c r="N61" s="26" t="s">
        <v>296</v>
      </c>
      <c r="O61" s="27" t="s">
        <v>220</v>
      </c>
      <c r="P61" s="28">
        <v>42.57</v>
      </c>
      <c r="Q61" s="29">
        <v>60.88</v>
      </c>
      <c r="R61" s="30" t="s">
        <v>36</v>
      </c>
      <c r="S61" s="31">
        <v>75.209999999999994</v>
      </c>
      <c r="T61" s="57">
        <f t="shared" si="6"/>
        <v>3201.69</v>
      </c>
      <c r="U61" s="32" t="s">
        <v>12</v>
      </c>
      <c r="V61" s="7" t="s">
        <v>12</v>
      </c>
      <c r="W61" s="15" t="s">
        <v>297</v>
      </c>
      <c r="X61" s="7">
        <v>5794</v>
      </c>
      <c r="Y61" s="7"/>
    </row>
    <row r="62" spans="1:25" ht="38.25" x14ac:dyDescent="0.25">
      <c r="A62" t="s">
        <v>188</v>
      </c>
      <c r="B62">
        <v>0</v>
      </c>
      <c r="C62">
        <v>4</v>
      </c>
      <c r="D62">
        <v>0</v>
      </c>
      <c r="E62">
        <v>0</v>
      </c>
      <c r="F62">
        <v>0</v>
      </c>
      <c r="G62">
        <v>2</v>
      </c>
      <c r="H62">
        <v>0</v>
      </c>
      <c r="I62">
        <v>0</v>
      </c>
      <c r="J62" s="23" t="s">
        <v>6</v>
      </c>
      <c r="K62" s="24" t="s">
        <v>298</v>
      </c>
      <c r="L62" s="25" t="s">
        <v>44</v>
      </c>
      <c r="M62" s="25" t="s">
        <v>78</v>
      </c>
      <c r="N62" s="26" t="s">
        <v>299</v>
      </c>
      <c r="O62" s="27" t="s">
        <v>220</v>
      </c>
      <c r="P62" s="28">
        <v>14.57</v>
      </c>
      <c r="Q62" s="29">
        <v>43.75</v>
      </c>
      <c r="R62" s="30" t="s">
        <v>36</v>
      </c>
      <c r="S62" s="31">
        <v>54.05</v>
      </c>
      <c r="T62" s="57">
        <f t="shared" si="6"/>
        <v>787.51</v>
      </c>
      <c r="U62" s="32" t="s">
        <v>12</v>
      </c>
      <c r="V62" s="7" t="s">
        <v>12</v>
      </c>
      <c r="W62" s="15" t="s">
        <v>300</v>
      </c>
      <c r="X62" s="7">
        <v>5483</v>
      </c>
      <c r="Y62" s="7"/>
    </row>
    <row r="63" spans="1:25" ht="38.25" x14ac:dyDescent="0.25">
      <c r="A63" t="s">
        <v>188</v>
      </c>
      <c r="B63">
        <v>0</v>
      </c>
      <c r="C63">
        <v>4</v>
      </c>
      <c r="D63">
        <v>0</v>
      </c>
      <c r="E63">
        <v>0</v>
      </c>
      <c r="F63">
        <v>0</v>
      </c>
      <c r="G63">
        <v>3</v>
      </c>
      <c r="H63">
        <v>0</v>
      </c>
      <c r="I63">
        <v>0</v>
      </c>
      <c r="J63" s="23" t="s">
        <v>6</v>
      </c>
      <c r="K63" s="24" t="s">
        <v>301</v>
      </c>
      <c r="L63" s="25" t="s">
        <v>44</v>
      </c>
      <c r="M63" s="25" t="s">
        <v>79</v>
      </c>
      <c r="N63" s="26" t="s">
        <v>302</v>
      </c>
      <c r="O63" s="27" t="s">
        <v>220</v>
      </c>
      <c r="P63" s="28">
        <v>30.89</v>
      </c>
      <c r="Q63" s="29">
        <v>35.020000000000003</v>
      </c>
      <c r="R63" s="30" t="s">
        <v>36</v>
      </c>
      <c r="S63" s="31">
        <v>43.26</v>
      </c>
      <c r="T63" s="57">
        <f t="shared" si="6"/>
        <v>1336.3</v>
      </c>
      <c r="U63" s="32" t="s">
        <v>12</v>
      </c>
      <c r="V63" s="7" t="s">
        <v>12</v>
      </c>
      <c r="W63" s="15" t="s">
        <v>303</v>
      </c>
      <c r="X63" s="7">
        <v>5484</v>
      </c>
      <c r="Y63" s="7"/>
    </row>
    <row r="64" spans="1:25" ht="38.25" x14ac:dyDescent="0.25">
      <c r="A64" t="s">
        <v>188</v>
      </c>
      <c r="B64">
        <v>0</v>
      </c>
      <c r="C64">
        <v>4</v>
      </c>
      <c r="D64">
        <v>0</v>
      </c>
      <c r="E64">
        <v>0</v>
      </c>
      <c r="F64">
        <v>0</v>
      </c>
      <c r="G64">
        <v>4</v>
      </c>
      <c r="H64">
        <v>0</v>
      </c>
      <c r="I64">
        <v>0</v>
      </c>
      <c r="J64" s="23" t="s">
        <v>6</v>
      </c>
      <c r="K64" s="24" t="s">
        <v>304</v>
      </c>
      <c r="L64" s="25" t="s">
        <v>44</v>
      </c>
      <c r="M64" s="25" t="s">
        <v>80</v>
      </c>
      <c r="N64" s="26" t="s">
        <v>305</v>
      </c>
      <c r="O64" s="27" t="s">
        <v>220</v>
      </c>
      <c r="P64" s="28">
        <v>34.25</v>
      </c>
      <c r="Q64" s="29">
        <v>29.26</v>
      </c>
      <c r="R64" s="30" t="s">
        <v>36</v>
      </c>
      <c r="S64" s="31">
        <v>36.15</v>
      </c>
      <c r="T64" s="57">
        <f t="shared" si="6"/>
        <v>1238.1400000000001</v>
      </c>
      <c r="U64" s="32" t="s">
        <v>12</v>
      </c>
      <c r="V64" s="7" t="s">
        <v>12</v>
      </c>
      <c r="W64" s="15" t="s">
        <v>306</v>
      </c>
      <c r="X64" s="7">
        <v>5485</v>
      </c>
      <c r="Y64" s="7"/>
    </row>
    <row r="65" spans="1:25" ht="25.5" x14ac:dyDescent="0.25">
      <c r="A65" t="s">
        <v>188</v>
      </c>
      <c r="B65">
        <v>0</v>
      </c>
      <c r="C65">
        <v>4</v>
      </c>
      <c r="D65">
        <v>0</v>
      </c>
      <c r="E65">
        <v>0</v>
      </c>
      <c r="F65">
        <v>0</v>
      </c>
      <c r="G65">
        <v>5</v>
      </c>
      <c r="H65">
        <v>0</v>
      </c>
      <c r="I65">
        <v>0</v>
      </c>
      <c r="J65" s="23" t="s">
        <v>6</v>
      </c>
      <c r="K65" s="24" t="s">
        <v>307</v>
      </c>
      <c r="L65" s="25" t="s">
        <v>44</v>
      </c>
      <c r="M65" s="25" t="s">
        <v>81</v>
      </c>
      <c r="N65" s="26" t="s">
        <v>308</v>
      </c>
      <c r="O65" s="27" t="s">
        <v>205</v>
      </c>
      <c r="P65" s="28">
        <v>73.8</v>
      </c>
      <c r="Q65" s="29">
        <v>5.08</v>
      </c>
      <c r="R65" s="30" t="s">
        <v>36</v>
      </c>
      <c r="S65" s="31">
        <v>6.28</v>
      </c>
      <c r="T65" s="57">
        <f t="shared" si="6"/>
        <v>463.46</v>
      </c>
      <c r="U65" s="32" t="s">
        <v>12</v>
      </c>
      <c r="V65" s="7" t="s">
        <v>12</v>
      </c>
      <c r="W65" s="15" t="s">
        <v>309</v>
      </c>
      <c r="X65" s="7">
        <v>5528</v>
      </c>
      <c r="Y65" s="7"/>
    </row>
    <row r="66" spans="1:25" ht="25.5" x14ac:dyDescent="0.25">
      <c r="A66" t="s">
        <v>188</v>
      </c>
      <c r="B66">
        <v>0</v>
      </c>
      <c r="C66">
        <v>4</v>
      </c>
      <c r="D66">
        <v>0</v>
      </c>
      <c r="E66">
        <v>0</v>
      </c>
      <c r="F66">
        <v>0</v>
      </c>
      <c r="G66">
        <v>6</v>
      </c>
      <c r="H66">
        <v>0</v>
      </c>
      <c r="I66">
        <v>0</v>
      </c>
      <c r="J66" s="23" t="s">
        <v>6</v>
      </c>
      <c r="K66" s="24" t="s">
        <v>310</v>
      </c>
      <c r="L66" s="25" t="s">
        <v>44</v>
      </c>
      <c r="M66" s="25" t="s">
        <v>82</v>
      </c>
      <c r="N66" s="26" t="s">
        <v>311</v>
      </c>
      <c r="O66" s="27" t="s">
        <v>199</v>
      </c>
      <c r="P66" s="28">
        <v>1.17</v>
      </c>
      <c r="Q66" s="29">
        <v>84.18</v>
      </c>
      <c r="R66" s="30" t="s">
        <v>36</v>
      </c>
      <c r="S66" s="31">
        <v>104</v>
      </c>
      <c r="T66" s="57">
        <f t="shared" si="6"/>
        <v>121.68</v>
      </c>
      <c r="U66" s="32" t="s">
        <v>12</v>
      </c>
      <c r="V66" s="7" t="s">
        <v>12</v>
      </c>
      <c r="W66" s="15" t="s">
        <v>312</v>
      </c>
      <c r="X66" s="7">
        <v>2127</v>
      </c>
      <c r="Y66" s="7"/>
    </row>
    <row r="67" spans="1:25" ht="38.25" x14ac:dyDescent="0.25">
      <c r="A67" t="s">
        <v>188</v>
      </c>
      <c r="B67">
        <v>0</v>
      </c>
      <c r="C67">
        <v>4</v>
      </c>
      <c r="D67">
        <v>0</v>
      </c>
      <c r="E67">
        <v>0</v>
      </c>
      <c r="F67">
        <v>0</v>
      </c>
      <c r="G67">
        <v>7</v>
      </c>
      <c r="H67">
        <v>0</v>
      </c>
      <c r="I67">
        <v>0</v>
      </c>
      <c r="J67" s="23" t="s">
        <v>6</v>
      </c>
      <c r="K67" s="24" t="s">
        <v>313</v>
      </c>
      <c r="L67" s="25" t="s">
        <v>38</v>
      </c>
      <c r="M67" s="25" t="s">
        <v>83</v>
      </c>
      <c r="N67" s="26" t="s">
        <v>314</v>
      </c>
      <c r="O67" s="27" t="s">
        <v>195</v>
      </c>
      <c r="P67" s="28">
        <v>23.32</v>
      </c>
      <c r="Q67" s="29">
        <v>9.83</v>
      </c>
      <c r="R67" s="30" t="s">
        <v>36</v>
      </c>
      <c r="S67" s="31">
        <v>12.14</v>
      </c>
      <c r="T67" s="57">
        <f t="shared" si="6"/>
        <v>283.10000000000002</v>
      </c>
      <c r="U67" s="32" t="s">
        <v>12</v>
      </c>
      <c r="V67" s="7" t="s">
        <v>12</v>
      </c>
      <c r="W67" s="15" t="s">
        <v>315</v>
      </c>
      <c r="X67" s="7">
        <v>11048</v>
      </c>
      <c r="Y67" s="7"/>
    </row>
    <row r="68" spans="1:25" ht="25.5" x14ac:dyDescent="0.25">
      <c r="A68" t="s">
        <v>188</v>
      </c>
      <c r="B68">
        <v>0</v>
      </c>
      <c r="C68">
        <v>4</v>
      </c>
      <c r="D68">
        <v>0</v>
      </c>
      <c r="E68">
        <v>0</v>
      </c>
      <c r="F68">
        <v>0</v>
      </c>
      <c r="G68">
        <v>8</v>
      </c>
      <c r="H68">
        <v>0</v>
      </c>
      <c r="I68">
        <v>0</v>
      </c>
      <c r="J68" s="23" t="s">
        <v>6</v>
      </c>
      <c r="K68" s="24" t="s">
        <v>316</v>
      </c>
      <c r="L68" s="25" t="s">
        <v>44</v>
      </c>
      <c r="M68" s="25" t="s">
        <v>84</v>
      </c>
      <c r="N68" s="26" t="s">
        <v>317</v>
      </c>
      <c r="O68" s="27" t="s">
        <v>199</v>
      </c>
      <c r="P68" s="28">
        <v>1.17</v>
      </c>
      <c r="Q68" s="29">
        <v>293.95</v>
      </c>
      <c r="R68" s="30" t="s">
        <v>36</v>
      </c>
      <c r="S68" s="31">
        <v>363.15</v>
      </c>
      <c r="T68" s="57">
        <f t="shared" si="6"/>
        <v>424.89</v>
      </c>
      <c r="U68" s="32" t="s">
        <v>12</v>
      </c>
      <c r="V68" s="7" t="s">
        <v>12</v>
      </c>
      <c r="W68" s="15" t="s">
        <v>318</v>
      </c>
      <c r="X68" s="7">
        <v>2493</v>
      </c>
      <c r="Y68" s="7"/>
    </row>
    <row r="69" spans="1:25" x14ac:dyDescent="0.25">
      <c r="A69">
        <v>1</v>
      </c>
      <c r="B69">
        <v>13</v>
      </c>
      <c r="C69">
        <v>5</v>
      </c>
      <c r="D69">
        <v>0</v>
      </c>
      <c r="E69">
        <v>0</v>
      </c>
      <c r="F69">
        <v>0</v>
      </c>
      <c r="G69">
        <v>0</v>
      </c>
      <c r="H69">
        <v>106</v>
      </c>
      <c r="I69">
        <v>13</v>
      </c>
      <c r="J69" s="23" t="s">
        <v>2</v>
      </c>
      <c r="K69" s="24" t="s">
        <v>319</v>
      </c>
      <c r="L69" s="25"/>
      <c r="M69" s="25"/>
      <c r="N69" s="26" t="s">
        <v>85</v>
      </c>
      <c r="O69" s="27" t="s">
        <v>12</v>
      </c>
      <c r="P69" s="28">
        <v>0</v>
      </c>
      <c r="Q69" s="29">
        <v>0</v>
      </c>
      <c r="R69" s="30" t="s">
        <v>36</v>
      </c>
      <c r="S69" s="31">
        <v>0</v>
      </c>
      <c r="T69" s="57">
        <f>SUM(T70:T81)</f>
        <v>11478.95</v>
      </c>
      <c r="U69" s="32" t="s">
        <v>12</v>
      </c>
      <c r="V69" s="7">
        <v>5</v>
      </c>
      <c r="W69" s="15" t="b">
        <v>0</v>
      </c>
      <c r="X69" s="7" t="s">
        <v>190</v>
      </c>
      <c r="Y69" s="7"/>
    </row>
    <row r="70" spans="1:25" x14ac:dyDescent="0.25">
      <c r="A70" t="s">
        <v>188</v>
      </c>
      <c r="B70">
        <v>0</v>
      </c>
      <c r="C70">
        <v>5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 s="23" t="s">
        <v>6</v>
      </c>
      <c r="K70" s="24" t="s">
        <v>320</v>
      </c>
      <c r="L70" s="25" t="s">
        <v>44</v>
      </c>
      <c r="M70" s="25" t="s">
        <v>86</v>
      </c>
      <c r="N70" s="26" t="s">
        <v>321</v>
      </c>
      <c r="O70" s="27" t="s">
        <v>220</v>
      </c>
      <c r="P70" s="28">
        <v>9.24</v>
      </c>
      <c r="Q70" s="29">
        <v>6.88</v>
      </c>
      <c r="R70" s="30" t="s">
        <v>36</v>
      </c>
      <c r="S70" s="31">
        <v>8.5</v>
      </c>
      <c r="T70" s="57">
        <f t="shared" si="6"/>
        <v>78.540000000000006</v>
      </c>
      <c r="U70" s="32" t="s">
        <v>12</v>
      </c>
      <c r="V70" s="7" t="s">
        <v>12</v>
      </c>
      <c r="W70" s="15" t="s">
        <v>322</v>
      </c>
      <c r="X70" s="7">
        <v>6147</v>
      </c>
      <c r="Y70" s="7"/>
    </row>
    <row r="71" spans="1:25" ht="25.5" x14ac:dyDescent="0.25">
      <c r="A71" t="s">
        <v>188</v>
      </c>
      <c r="B71">
        <v>0</v>
      </c>
      <c r="C71">
        <v>5</v>
      </c>
      <c r="D71">
        <v>0</v>
      </c>
      <c r="E71">
        <v>0</v>
      </c>
      <c r="F71">
        <v>0</v>
      </c>
      <c r="G71">
        <v>2</v>
      </c>
      <c r="H71">
        <v>0</v>
      </c>
      <c r="I71">
        <v>0</v>
      </c>
      <c r="J71" s="23" t="s">
        <v>6</v>
      </c>
      <c r="K71" s="24" t="s">
        <v>323</v>
      </c>
      <c r="L71" s="25" t="s">
        <v>44</v>
      </c>
      <c r="M71" s="25" t="s">
        <v>87</v>
      </c>
      <c r="N71" s="26" t="s">
        <v>324</v>
      </c>
      <c r="O71" s="27" t="s">
        <v>220</v>
      </c>
      <c r="P71" s="28">
        <v>3.56</v>
      </c>
      <c r="Q71" s="29"/>
      <c r="R71" s="30" t="s">
        <v>36</v>
      </c>
      <c r="S71" s="31">
        <v>0</v>
      </c>
      <c r="T71" s="57">
        <f t="shared" si="6"/>
        <v>0</v>
      </c>
      <c r="U71" s="32" t="s">
        <v>325</v>
      </c>
      <c r="V71" s="7" t="s">
        <v>12</v>
      </c>
      <c r="W71" s="15" t="s">
        <v>326</v>
      </c>
      <c r="X71" s="7">
        <v>6148</v>
      </c>
      <c r="Y71" s="7"/>
    </row>
    <row r="72" spans="1:25" ht="25.5" x14ac:dyDescent="0.25">
      <c r="A72" t="s">
        <v>188</v>
      </c>
      <c r="B72">
        <v>0</v>
      </c>
      <c r="C72">
        <v>5</v>
      </c>
      <c r="D72">
        <v>0</v>
      </c>
      <c r="E72">
        <v>0</v>
      </c>
      <c r="F72">
        <v>0</v>
      </c>
      <c r="G72">
        <v>3</v>
      </c>
      <c r="H72">
        <v>0</v>
      </c>
      <c r="I72">
        <v>0</v>
      </c>
      <c r="J72" s="23" t="s">
        <v>6</v>
      </c>
      <c r="K72" s="24" t="s">
        <v>327</v>
      </c>
      <c r="L72" s="25" t="s">
        <v>44</v>
      </c>
      <c r="M72" s="25" t="s">
        <v>88</v>
      </c>
      <c r="N72" s="26" t="s">
        <v>328</v>
      </c>
      <c r="O72" s="27" t="s">
        <v>329</v>
      </c>
      <c r="P72" s="28">
        <v>2</v>
      </c>
      <c r="Q72" s="29">
        <v>665.02</v>
      </c>
      <c r="R72" s="30" t="s">
        <v>36</v>
      </c>
      <c r="S72" s="31">
        <v>821.57</v>
      </c>
      <c r="T72" s="57">
        <f t="shared" si="6"/>
        <v>1643.14</v>
      </c>
      <c r="U72" s="32" t="s">
        <v>12</v>
      </c>
      <c r="V72" s="7" t="s">
        <v>12</v>
      </c>
      <c r="W72" s="15" t="s">
        <v>330</v>
      </c>
      <c r="X72" s="7">
        <v>1981</v>
      </c>
      <c r="Y72" s="7"/>
    </row>
    <row r="73" spans="1:25" ht="38.25" x14ac:dyDescent="0.25">
      <c r="A73" t="s">
        <v>188</v>
      </c>
      <c r="B73">
        <v>0</v>
      </c>
      <c r="C73">
        <v>5</v>
      </c>
      <c r="D73">
        <v>0</v>
      </c>
      <c r="E73">
        <v>0</v>
      </c>
      <c r="F73">
        <v>0</v>
      </c>
      <c r="G73">
        <v>4</v>
      </c>
      <c r="H73">
        <v>0</v>
      </c>
      <c r="I73">
        <v>0</v>
      </c>
      <c r="J73" s="23" t="s">
        <v>6</v>
      </c>
      <c r="K73" s="24" t="s">
        <v>331</v>
      </c>
      <c r="L73" s="25" t="s">
        <v>44</v>
      </c>
      <c r="M73" s="25" t="s">
        <v>89</v>
      </c>
      <c r="N73" s="26" t="s">
        <v>332</v>
      </c>
      <c r="O73" s="27" t="s">
        <v>329</v>
      </c>
      <c r="P73" s="28">
        <v>2</v>
      </c>
      <c r="Q73" s="29">
        <v>73.52</v>
      </c>
      <c r="R73" s="30" t="s">
        <v>36</v>
      </c>
      <c r="S73" s="31">
        <v>90.83</v>
      </c>
      <c r="T73" s="57">
        <f t="shared" si="6"/>
        <v>181.66</v>
      </c>
      <c r="U73" s="32" t="s">
        <v>12</v>
      </c>
      <c r="V73" s="7" t="s">
        <v>12</v>
      </c>
      <c r="W73" s="15" t="s">
        <v>333</v>
      </c>
      <c r="X73" s="7">
        <v>1899</v>
      </c>
      <c r="Y73" s="7"/>
    </row>
    <row r="74" spans="1:25" ht="38.25" x14ac:dyDescent="0.25">
      <c r="A74" t="s">
        <v>188</v>
      </c>
      <c r="B74">
        <v>0</v>
      </c>
      <c r="C74">
        <v>5</v>
      </c>
      <c r="D74">
        <v>0</v>
      </c>
      <c r="E74">
        <v>0</v>
      </c>
      <c r="F74">
        <v>0</v>
      </c>
      <c r="G74">
        <v>5</v>
      </c>
      <c r="H74">
        <v>0</v>
      </c>
      <c r="I74">
        <v>0</v>
      </c>
      <c r="J74" s="23" t="s">
        <v>6</v>
      </c>
      <c r="K74" s="24" t="s">
        <v>334</v>
      </c>
      <c r="L74" s="25" t="s">
        <v>44</v>
      </c>
      <c r="M74" s="25" t="s">
        <v>90</v>
      </c>
      <c r="N74" s="26" t="s">
        <v>335</v>
      </c>
      <c r="O74" s="27" t="s">
        <v>329</v>
      </c>
      <c r="P74" s="28">
        <v>4</v>
      </c>
      <c r="Q74" s="29">
        <v>339.66</v>
      </c>
      <c r="R74" s="30" t="s">
        <v>36</v>
      </c>
      <c r="S74" s="31">
        <v>419.62</v>
      </c>
      <c r="T74" s="57">
        <f t="shared" si="6"/>
        <v>1678.48</v>
      </c>
      <c r="U74" s="32" t="s">
        <v>12</v>
      </c>
      <c r="V74" s="7" t="s">
        <v>12</v>
      </c>
      <c r="W74" s="15" t="s">
        <v>336</v>
      </c>
      <c r="X74" s="7">
        <v>1870</v>
      </c>
      <c r="Y74" s="7"/>
    </row>
    <row r="75" spans="1:25" ht="38.25" x14ac:dyDescent="0.25">
      <c r="A75" t="s">
        <v>188</v>
      </c>
      <c r="B75">
        <v>0</v>
      </c>
      <c r="C75">
        <v>5</v>
      </c>
      <c r="D75">
        <v>0</v>
      </c>
      <c r="E75">
        <v>0</v>
      </c>
      <c r="F75">
        <v>0</v>
      </c>
      <c r="G75">
        <v>6</v>
      </c>
      <c r="H75">
        <v>0</v>
      </c>
      <c r="I75">
        <v>0</v>
      </c>
      <c r="J75" s="23" t="s">
        <v>6</v>
      </c>
      <c r="K75" s="24" t="s">
        <v>337</v>
      </c>
      <c r="L75" s="25" t="s">
        <v>44</v>
      </c>
      <c r="M75" s="25" t="s">
        <v>91</v>
      </c>
      <c r="N75" s="26" t="s">
        <v>338</v>
      </c>
      <c r="O75" s="27" t="s">
        <v>329</v>
      </c>
      <c r="P75" s="28">
        <v>2</v>
      </c>
      <c r="Q75" s="29">
        <v>344.91</v>
      </c>
      <c r="R75" s="30" t="s">
        <v>36</v>
      </c>
      <c r="S75" s="31">
        <v>426.1</v>
      </c>
      <c r="T75" s="57">
        <f t="shared" si="6"/>
        <v>852.2</v>
      </c>
      <c r="U75" s="32" t="s">
        <v>12</v>
      </c>
      <c r="V75" s="7" t="s">
        <v>12</v>
      </c>
      <c r="W75" s="15" t="s">
        <v>339</v>
      </c>
      <c r="X75" s="7">
        <v>1869</v>
      </c>
      <c r="Y75" s="7"/>
    </row>
    <row r="76" spans="1:25" ht="38.25" x14ac:dyDescent="0.25">
      <c r="A76" t="s">
        <v>188</v>
      </c>
      <c r="B76">
        <v>0</v>
      </c>
      <c r="C76">
        <v>5</v>
      </c>
      <c r="D76">
        <v>0</v>
      </c>
      <c r="E76">
        <v>0</v>
      </c>
      <c r="F76">
        <v>0</v>
      </c>
      <c r="G76">
        <v>7</v>
      </c>
      <c r="H76">
        <v>0</v>
      </c>
      <c r="I76">
        <v>0</v>
      </c>
      <c r="J76" s="23" t="s">
        <v>6</v>
      </c>
      <c r="K76" s="24" t="s">
        <v>340</v>
      </c>
      <c r="L76" s="25" t="s">
        <v>44</v>
      </c>
      <c r="M76" s="25" t="s">
        <v>92</v>
      </c>
      <c r="N76" s="26" t="s">
        <v>341</v>
      </c>
      <c r="O76" s="27" t="s">
        <v>329</v>
      </c>
      <c r="P76" s="28">
        <v>6</v>
      </c>
      <c r="Q76" s="29">
        <v>58.33</v>
      </c>
      <c r="R76" s="30" t="s">
        <v>36</v>
      </c>
      <c r="S76" s="31">
        <v>72.06</v>
      </c>
      <c r="T76" s="57">
        <f t="shared" si="6"/>
        <v>432.36</v>
      </c>
      <c r="U76" s="32" t="s">
        <v>12</v>
      </c>
      <c r="V76" s="7" t="s">
        <v>12</v>
      </c>
      <c r="W76" s="15" t="s">
        <v>342</v>
      </c>
      <c r="X76" s="7">
        <v>1902</v>
      </c>
      <c r="Y76" s="7"/>
    </row>
    <row r="77" spans="1:25" ht="38.25" x14ac:dyDescent="0.25">
      <c r="A77" t="s">
        <v>188</v>
      </c>
      <c r="B77">
        <v>0</v>
      </c>
      <c r="C77">
        <v>5</v>
      </c>
      <c r="D77">
        <v>0</v>
      </c>
      <c r="E77">
        <v>0</v>
      </c>
      <c r="F77">
        <v>0</v>
      </c>
      <c r="G77">
        <v>8</v>
      </c>
      <c r="H77">
        <v>0</v>
      </c>
      <c r="I77">
        <v>0</v>
      </c>
      <c r="J77" s="23" t="s">
        <v>6</v>
      </c>
      <c r="K77" s="24" t="s">
        <v>343</v>
      </c>
      <c r="L77" s="25" t="s">
        <v>44</v>
      </c>
      <c r="M77" s="25" t="s">
        <v>93</v>
      </c>
      <c r="N77" s="26" t="s">
        <v>344</v>
      </c>
      <c r="O77" s="27" t="s">
        <v>220</v>
      </c>
      <c r="P77" s="28">
        <v>8.7200000000000006</v>
      </c>
      <c r="Q77" s="29">
        <v>486.4</v>
      </c>
      <c r="R77" s="30" t="s">
        <v>36</v>
      </c>
      <c r="S77" s="31">
        <v>600.9</v>
      </c>
      <c r="T77" s="57">
        <f t="shared" si="6"/>
        <v>5239.8500000000004</v>
      </c>
      <c r="U77" s="32" t="s">
        <v>12</v>
      </c>
      <c r="V77" s="7" t="s">
        <v>12</v>
      </c>
      <c r="W77" s="15" t="s">
        <v>345</v>
      </c>
      <c r="X77" s="7">
        <v>2011</v>
      </c>
      <c r="Y77" s="7"/>
    </row>
    <row r="78" spans="1:25" ht="25.5" x14ac:dyDescent="0.25">
      <c r="A78" t="s">
        <v>188</v>
      </c>
      <c r="B78">
        <v>0</v>
      </c>
      <c r="C78">
        <v>5</v>
      </c>
      <c r="D78">
        <v>0</v>
      </c>
      <c r="E78">
        <v>0</v>
      </c>
      <c r="F78">
        <v>0</v>
      </c>
      <c r="G78">
        <v>9</v>
      </c>
      <c r="H78">
        <v>0</v>
      </c>
      <c r="I78">
        <v>0</v>
      </c>
      <c r="J78" s="23" t="s">
        <v>6</v>
      </c>
      <c r="K78" s="24" t="s">
        <v>346</v>
      </c>
      <c r="L78" s="25" t="s">
        <v>38</v>
      </c>
      <c r="M78" s="25" t="s">
        <v>94</v>
      </c>
      <c r="N78" s="26" t="s">
        <v>347</v>
      </c>
      <c r="O78" s="27" t="s">
        <v>348</v>
      </c>
      <c r="P78" s="28">
        <v>4</v>
      </c>
      <c r="Q78" s="29">
        <v>89.69</v>
      </c>
      <c r="R78" s="30" t="s">
        <v>36</v>
      </c>
      <c r="S78" s="31">
        <v>110.8</v>
      </c>
      <c r="T78" s="57">
        <f t="shared" si="6"/>
        <v>443.2</v>
      </c>
      <c r="U78" s="32" t="s">
        <v>12</v>
      </c>
      <c r="V78" s="7" t="s">
        <v>12</v>
      </c>
      <c r="W78" s="15" t="s">
        <v>349</v>
      </c>
      <c r="X78" s="7">
        <v>7007</v>
      </c>
      <c r="Y78" s="7"/>
    </row>
    <row r="79" spans="1:25" ht="25.5" x14ac:dyDescent="0.25">
      <c r="A79" t="s">
        <v>188</v>
      </c>
      <c r="B79">
        <v>0</v>
      </c>
      <c r="C79">
        <v>5</v>
      </c>
      <c r="D79">
        <v>0</v>
      </c>
      <c r="E79">
        <v>0</v>
      </c>
      <c r="F79">
        <v>0</v>
      </c>
      <c r="G79">
        <v>10</v>
      </c>
      <c r="H79">
        <v>0</v>
      </c>
      <c r="I79">
        <v>0</v>
      </c>
      <c r="J79" s="23" t="s">
        <v>6</v>
      </c>
      <c r="K79" s="24" t="s">
        <v>350</v>
      </c>
      <c r="L79" s="25" t="s">
        <v>38</v>
      </c>
      <c r="M79" s="25" t="s">
        <v>95</v>
      </c>
      <c r="N79" s="26" t="s">
        <v>351</v>
      </c>
      <c r="O79" s="27" t="s">
        <v>348</v>
      </c>
      <c r="P79" s="28">
        <v>6</v>
      </c>
      <c r="Q79" s="29">
        <v>102.85</v>
      </c>
      <c r="R79" s="30" t="s">
        <v>36</v>
      </c>
      <c r="S79" s="31">
        <v>127.06</v>
      </c>
      <c r="T79" s="57">
        <f t="shared" si="6"/>
        <v>762.36</v>
      </c>
      <c r="U79" s="32" t="s">
        <v>12</v>
      </c>
      <c r="V79" s="7" t="s">
        <v>12</v>
      </c>
      <c r="W79" s="15" t="s">
        <v>352</v>
      </c>
      <c r="X79" s="7">
        <v>7008</v>
      </c>
      <c r="Y79" s="7"/>
    </row>
    <row r="80" spans="1:25" x14ac:dyDescent="0.25">
      <c r="A80" t="s">
        <v>188</v>
      </c>
      <c r="B80">
        <v>0</v>
      </c>
      <c r="C80">
        <v>5</v>
      </c>
      <c r="D80">
        <v>0</v>
      </c>
      <c r="E80">
        <v>0</v>
      </c>
      <c r="F80">
        <v>0</v>
      </c>
      <c r="G80">
        <v>11</v>
      </c>
      <c r="H80">
        <v>0</v>
      </c>
      <c r="I80">
        <v>0</v>
      </c>
      <c r="J80" s="23" t="s">
        <v>6</v>
      </c>
      <c r="K80" s="24" t="s">
        <v>353</v>
      </c>
      <c r="L80" s="25" t="s">
        <v>38</v>
      </c>
      <c r="M80" s="25" t="s">
        <v>96</v>
      </c>
      <c r="N80" s="26" t="s">
        <v>354</v>
      </c>
      <c r="O80" s="27" t="s">
        <v>195</v>
      </c>
      <c r="P80" s="28">
        <v>1.38</v>
      </c>
      <c r="Q80" s="29">
        <v>69.56</v>
      </c>
      <c r="R80" s="30" t="s">
        <v>36</v>
      </c>
      <c r="S80" s="31">
        <v>85.93</v>
      </c>
      <c r="T80" s="57">
        <f t="shared" si="6"/>
        <v>118.58</v>
      </c>
      <c r="U80" s="32" t="s">
        <v>12</v>
      </c>
      <c r="V80" s="7" t="s">
        <v>12</v>
      </c>
      <c r="W80" s="15" t="s">
        <v>355</v>
      </c>
      <c r="X80" s="7">
        <v>10114</v>
      </c>
      <c r="Y80" s="7"/>
    </row>
    <row r="81" spans="1:25" x14ac:dyDescent="0.25">
      <c r="A81" t="s">
        <v>188</v>
      </c>
      <c r="B81">
        <v>0</v>
      </c>
      <c r="C81">
        <v>5</v>
      </c>
      <c r="D81">
        <v>0</v>
      </c>
      <c r="E81">
        <v>0</v>
      </c>
      <c r="F81">
        <v>0</v>
      </c>
      <c r="G81">
        <v>12</v>
      </c>
      <c r="H81">
        <v>0</v>
      </c>
      <c r="I81">
        <v>0</v>
      </c>
      <c r="J81" s="23" t="s">
        <v>6</v>
      </c>
      <c r="K81" s="24" t="s">
        <v>356</v>
      </c>
      <c r="L81" s="25" t="s">
        <v>44</v>
      </c>
      <c r="M81" s="25" t="s">
        <v>97</v>
      </c>
      <c r="N81" s="26" t="s">
        <v>357</v>
      </c>
      <c r="O81" s="27" t="s">
        <v>205</v>
      </c>
      <c r="P81" s="28">
        <v>9.1999999999999993</v>
      </c>
      <c r="Q81" s="29">
        <v>4.2699999999999996</v>
      </c>
      <c r="R81" s="30" t="s">
        <v>36</v>
      </c>
      <c r="S81" s="31">
        <v>5.28</v>
      </c>
      <c r="T81" s="57">
        <f t="shared" si="6"/>
        <v>48.58</v>
      </c>
      <c r="U81" s="32" t="s">
        <v>12</v>
      </c>
      <c r="V81" s="7" t="s">
        <v>12</v>
      </c>
      <c r="W81" s="15" t="s">
        <v>358</v>
      </c>
      <c r="X81" s="7">
        <v>5816</v>
      </c>
      <c r="Y81" s="7"/>
    </row>
    <row r="82" spans="1:25" x14ac:dyDescent="0.25">
      <c r="A82">
        <v>1</v>
      </c>
      <c r="B82">
        <v>27</v>
      </c>
      <c r="C82">
        <v>6</v>
      </c>
      <c r="D82">
        <v>0</v>
      </c>
      <c r="E82">
        <v>0</v>
      </c>
      <c r="F82">
        <v>0</v>
      </c>
      <c r="G82">
        <v>0</v>
      </c>
      <c r="H82">
        <v>93</v>
      </c>
      <c r="I82">
        <v>27</v>
      </c>
      <c r="J82" s="23" t="s">
        <v>2</v>
      </c>
      <c r="K82" s="24" t="s">
        <v>359</v>
      </c>
      <c r="L82" s="25"/>
      <c r="M82" s="25"/>
      <c r="N82" s="26" t="s">
        <v>98</v>
      </c>
      <c r="O82" s="27" t="s">
        <v>12</v>
      </c>
      <c r="P82" s="28">
        <v>0</v>
      </c>
      <c r="Q82" s="29">
        <v>0</v>
      </c>
      <c r="R82" s="30" t="s">
        <v>36</v>
      </c>
      <c r="S82" s="31">
        <v>0</v>
      </c>
      <c r="T82" s="57">
        <f>T83+T95+T99</f>
        <v>22685.65</v>
      </c>
      <c r="U82" s="32" t="s">
        <v>12</v>
      </c>
      <c r="V82" s="7">
        <v>6</v>
      </c>
      <c r="W82" s="15" t="b">
        <v>0</v>
      </c>
      <c r="X82" s="7" t="s">
        <v>190</v>
      </c>
      <c r="Y82" s="7"/>
    </row>
    <row r="83" spans="1:25" x14ac:dyDescent="0.25">
      <c r="J83" s="23"/>
      <c r="K83" s="24"/>
      <c r="L83" s="25"/>
      <c r="M83" s="25"/>
      <c r="N83" s="26"/>
      <c r="O83" s="27"/>
      <c r="P83" s="28"/>
      <c r="Q83" s="29"/>
      <c r="R83" s="30"/>
      <c r="S83" s="31"/>
      <c r="T83" s="57">
        <f>SUM(T84:T94)</f>
        <v>17623.47</v>
      </c>
      <c r="U83" s="32"/>
      <c r="V83" s="7"/>
      <c r="W83" s="15"/>
      <c r="X83" s="7"/>
      <c r="Y83" s="7"/>
    </row>
    <row r="84" spans="1:25" ht="25.5" x14ac:dyDescent="0.25">
      <c r="A84" t="s">
        <v>188</v>
      </c>
      <c r="B84">
        <v>0</v>
      </c>
      <c r="C84">
        <v>6</v>
      </c>
      <c r="D84">
        <v>0</v>
      </c>
      <c r="E84">
        <v>0</v>
      </c>
      <c r="F84">
        <v>0</v>
      </c>
      <c r="G84">
        <v>1</v>
      </c>
      <c r="H84">
        <v>0</v>
      </c>
      <c r="I84">
        <v>0</v>
      </c>
      <c r="J84" s="23" t="s">
        <v>6</v>
      </c>
      <c r="K84" s="24" t="s">
        <v>360</v>
      </c>
      <c r="L84" s="25" t="s">
        <v>44</v>
      </c>
      <c r="M84" s="25" t="s">
        <v>99</v>
      </c>
      <c r="N84" s="26" t="s">
        <v>361</v>
      </c>
      <c r="O84" s="27" t="s">
        <v>220</v>
      </c>
      <c r="P84" s="28">
        <v>39.44</v>
      </c>
      <c r="Q84" s="29">
        <v>2.59</v>
      </c>
      <c r="R84" s="30" t="s">
        <v>36</v>
      </c>
      <c r="S84" s="31">
        <v>3.2</v>
      </c>
      <c r="T84" s="57">
        <f t="shared" si="6"/>
        <v>126.21</v>
      </c>
      <c r="U84" s="32" t="s">
        <v>12</v>
      </c>
      <c r="V84" s="7" t="s">
        <v>12</v>
      </c>
      <c r="W84" s="15" t="s">
        <v>362</v>
      </c>
      <c r="X84" s="7">
        <v>6149</v>
      </c>
      <c r="Y84" s="7"/>
    </row>
    <row r="85" spans="1:25" ht="25.5" x14ac:dyDescent="0.25">
      <c r="A85" t="s">
        <v>188</v>
      </c>
      <c r="B85">
        <v>0</v>
      </c>
      <c r="C85">
        <v>6</v>
      </c>
      <c r="D85">
        <v>0</v>
      </c>
      <c r="E85">
        <v>0</v>
      </c>
      <c r="F85">
        <v>0</v>
      </c>
      <c r="G85">
        <v>2</v>
      </c>
      <c r="H85">
        <v>0</v>
      </c>
      <c r="I85">
        <v>0</v>
      </c>
      <c r="J85" s="23" t="s">
        <v>6</v>
      </c>
      <c r="K85" s="24" t="s">
        <v>363</v>
      </c>
      <c r="L85" s="25" t="s">
        <v>44</v>
      </c>
      <c r="M85" s="25" t="s">
        <v>100</v>
      </c>
      <c r="N85" s="26" t="s">
        <v>364</v>
      </c>
      <c r="O85" s="27" t="s">
        <v>220</v>
      </c>
      <c r="P85" s="28">
        <v>39.44</v>
      </c>
      <c r="Q85" s="29">
        <v>5.58</v>
      </c>
      <c r="R85" s="30" t="s">
        <v>36</v>
      </c>
      <c r="S85" s="31">
        <v>6.89</v>
      </c>
      <c r="T85" s="57">
        <f t="shared" si="6"/>
        <v>271.74</v>
      </c>
      <c r="U85" s="32" t="s">
        <v>12</v>
      </c>
      <c r="V85" s="7" t="s">
        <v>12</v>
      </c>
      <c r="W85" s="15" t="s">
        <v>365</v>
      </c>
      <c r="X85" s="7">
        <v>6152</v>
      </c>
      <c r="Y85" s="7"/>
    </row>
    <row r="86" spans="1:25" ht="25.5" x14ac:dyDescent="0.25">
      <c r="A86" t="s">
        <v>188</v>
      </c>
      <c r="B86">
        <v>0</v>
      </c>
      <c r="C86">
        <v>6</v>
      </c>
      <c r="D86">
        <v>0</v>
      </c>
      <c r="E86">
        <v>0</v>
      </c>
      <c r="F86">
        <v>0</v>
      </c>
      <c r="G86">
        <v>3</v>
      </c>
      <c r="H86">
        <v>0</v>
      </c>
      <c r="I86">
        <v>0</v>
      </c>
      <c r="J86" s="23" t="s">
        <v>6</v>
      </c>
      <c r="K86" s="24" t="s">
        <v>366</v>
      </c>
      <c r="L86" s="25" t="s">
        <v>44</v>
      </c>
      <c r="M86" s="25" t="s">
        <v>101</v>
      </c>
      <c r="N86" s="26" t="s">
        <v>367</v>
      </c>
      <c r="O86" s="27" t="s">
        <v>220</v>
      </c>
      <c r="P86" s="28">
        <v>34.24</v>
      </c>
      <c r="Q86" s="29">
        <v>2.37</v>
      </c>
      <c r="R86" s="30" t="s">
        <v>36</v>
      </c>
      <c r="S86" s="31">
        <v>2.93</v>
      </c>
      <c r="T86" s="57">
        <f t="shared" si="6"/>
        <v>100.32</v>
      </c>
      <c r="U86" s="32" t="s">
        <v>12</v>
      </c>
      <c r="V86" s="7" t="s">
        <v>12</v>
      </c>
      <c r="W86" s="15" t="s">
        <v>368</v>
      </c>
      <c r="X86" s="7">
        <v>6145</v>
      </c>
      <c r="Y86" s="7"/>
    </row>
    <row r="87" spans="1:25" ht="38.25" x14ac:dyDescent="0.25">
      <c r="A87" t="s">
        <v>188</v>
      </c>
      <c r="B87">
        <v>0</v>
      </c>
      <c r="C87">
        <v>6</v>
      </c>
      <c r="D87">
        <v>0</v>
      </c>
      <c r="E87">
        <v>0</v>
      </c>
      <c r="F87">
        <v>0</v>
      </c>
      <c r="G87">
        <v>4</v>
      </c>
      <c r="H87">
        <v>0</v>
      </c>
      <c r="I87">
        <v>0</v>
      </c>
      <c r="J87" s="23" t="s">
        <v>6</v>
      </c>
      <c r="K87" s="24" t="s">
        <v>369</v>
      </c>
      <c r="L87" s="25" t="s">
        <v>44</v>
      </c>
      <c r="M87" s="25" t="s">
        <v>102</v>
      </c>
      <c r="N87" s="26" t="s">
        <v>370</v>
      </c>
      <c r="O87" s="27" t="s">
        <v>329</v>
      </c>
      <c r="P87" s="28">
        <v>4</v>
      </c>
      <c r="Q87" s="29">
        <v>1023.88</v>
      </c>
      <c r="R87" s="30" t="s">
        <v>36</v>
      </c>
      <c r="S87" s="31">
        <v>1264.9000000000001</v>
      </c>
      <c r="T87" s="57">
        <f t="shared" si="6"/>
        <v>5059.6000000000004</v>
      </c>
      <c r="U87" s="32" t="s">
        <v>12</v>
      </c>
      <c r="V87" s="7" t="s">
        <v>12</v>
      </c>
      <c r="W87" s="15" t="s">
        <v>371</v>
      </c>
      <c r="X87" s="7">
        <v>1383</v>
      </c>
      <c r="Y87" s="7"/>
    </row>
    <row r="88" spans="1:25" ht="38.25" x14ac:dyDescent="0.25">
      <c r="A88" t="s">
        <v>188</v>
      </c>
      <c r="B88">
        <v>0</v>
      </c>
      <c r="C88">
        <v>6</v>
      </c>
      <c r="D88">
        <v>0</v>
      </c>
      <c r="E88">
        <v>0</v>
      </c>
      <c r="F88">
        <v>0</v>
      </c>
      <c r="G88">
        <v>5</v>
      </c>
      <c r="H88">
        <v>0</v>
      </c>
      <c r="I88">
        <v>0</v>
      </c>
      <c r="J88" s="23" t="s">
        <v>6</v>
      </c>
      <c r="K88" s="24" t="s">
        <v>372</v>
      </c>
      <c r="L88" s="25" t="s">
        <v>44</v>
      </c>
      <c r="M88" s="25" t="s">
        <v>103</v>
      </c>
      <c r="N88" s="26" t="s">
        <v>373</v>
      </c>
      <c r="O88" s="27" t="s">
        <v>220</v>
      </c>
      <c r="P88" s="28">
        <v>58.96</v>
      </c>
      <c r="Q88" s="29">
        <v>16.41</v>
      </c>
      <c r="R88" s="30" t="s">
        <v>36</v>
      </c>
      <c r="S88" s="31">
        <v>20.27</v>
      </c>
      <c r="T88" s="57">
        <f t="shared" si="6"/>
        <v>1195.1199999999999</v>
      </c>
      <c r="U88" s="32" t="s">
        <v>12</v>
      </c>
      <c r="V88" s="7" t="s">
        <v>12</v>
      </c>
      <c r="W88" s="15" t="s">
        <v>374</v>
      </c>
      <c r="X88" s="7">
        <v>1368</v>
      </c>
      <c r="Y88" s="7"/>
    </row>
    <row r="89" spans="1:25" ht="38.25" x14ac:dyDescent="0.25">
      <c r="A89" t="s">
        <v>188</v>
      </c>
      <c r="B89">
        <v>0</v>
      </c>
      <c r="C89">
        <v>6</v>
      </c>
      <c r="D89">
        <v>0</v>
      </c>
      <c r="E89">
        <v>0</v>
      </c>
      <c r="F89">
        <v>0</v>
      </c>
      <c r="G89">
        <v>6</v>
      </c>
      <c r="H89">
        <v>0</v>
      </c>
      <c r="I89">
        <v>0</v>
      </c>
      <c r="J89" s="23" t="s">
        <v>6</v>
      </c>
      <c r="K89" s="24" t="s">
        <v>375</v>
      </c>
      <c r="L89" s="25" t="s">
        <v>44</v>
      </c>
      <c r="M89" s="25" t="s">
        <v>104</v>
      </c>
      <c r="N89" s="26" t="s">
        <v>376</v>
      </c>
      <c r="O89" s="27" t="s">
        <v>220</v>
      </c>
      <c r="P89" s="28">
        <v>67.8</v>
      </c>
      <c r="Q89" s="29">
        <v>33.65</v>
      </c>
      <c r="R89" s="30" t="s">
        <v>36</v>
      </c>
      <c r="S89" s="31">
        <v>41.57</v>
      </c>
      <c r="T89" s="57">
        <f t="shared" si="6"/>
        <v>2818.45</v>
      </c>
      <c r="U89" s="32" t="s">
        <v>12</v>
      </c>
      <c r="V89" s="7" t="s">
        <v>12</v>
      </c>
      <c r="W89" s="15" t="s">
        <v>377</v>
      </c>
      <c r="X89" s="7">
        <v>1427</v>
      </c>
      <c r="Y89" s="7"/>
    </row>
    <row r="90" spans="1:25" ht="25.5" x14ac:dyDescent="0.25">
      <c r="A90" t="s">
        <v>188</v>
      </c>
      <c r="B90">
        <v>0</v>
      </c>
      <c r="C90">
        <v>6</v>
      </c>
      <c r="D90">
        <v>0</v>
      </c>
      <c r="E90">
        <v>0</v>
      </c>
      <c r="F90">
        <v>0</v>
      </c>
      <c r="G90">
        <v>7</v>
      </c>
      <c r="H90">
        <v>0</v>
      </c>
      <c r="I90">
        <v>0</v>
      </c>
      <c r="J90" s="23" t="s">
        <v>6</v>
      </c>
      <c r="K90" s="24" t="s">
        <v>378</v>
      </c>
      <c r="L90" s="25" t="s">
        <v>44</v>
      </c>
      <c r="M90" s="25" t="s">
        <v>105</v>
      </c>
      <c r="N90" s="26" t="s">
        <v>379</v>
      </c>
      <c r="O90" s="27" t="s">
        <v>220</v>
      </c>
      <c r="P90" s="28">
        <v>73.709999999999994</v>
      </c>
      <c r="Q90" s="29">
        <v>45.39</v>
      </c>
      <c r="R90" s="30" t="s">
        <v>36</v>
      </c>
      <c r="S90" s="31">
        <v>56.07</v>
      </c>
      <c r="T90" s="57">
        <f t="shared" si="6"/>
        <v>4132.92</v>
      </c>
      <c r="U90" s="32" t="s">
        <v>12</v>
      </c>
      <c r="V90" s="7" t="s">
        <v>12</v>
      </c>
      <c r="W90" s="15" t="s">
        <v>380</v>
      </c>
      <c r="X90" s="7">
        <v>5829</v>
      </c>
      <c r="Y90" s="7"/>
    </row>
    <row r="91" spans="1:25" ht="25.5" x14ac:dyDescent="0.25">
      <c r="A91" t="s">
        <v>188</v>
      </c>
      <c r="B91">
        <v>0</v>
      </c>
      <c r="C91">
        <v>6</v>
      </c>
      <c r="D91">
        <v>0</v>
      </c>
      <c r="E91">
        <v>0</v>
      </c>
      <c r="F91">
        <v>0</v>
      </c>
      <c r="G91">
        <v>8</v>
      </c>
      <c r="H91">
        <v>0</v>
      </c>
      <c r="I91">
        <v>0</v>
      </c>
      <c r="J91" s="23" t="s">
        <v>6</v>
      </c>
      <c r="K91" s="24" t="s">
        <v>381</v>
      </c>
      <c r="L91" s="25" t="s">
        <v>44</v>
      </c>
      <c r="M91" s="25" t="s">
        <v>106</v>
      </c>
      <c r="N91" s="26" t="s">
        <v>382</v>
      </c>
      <c r="O91" s="27" t="s">
        <v>220</v>
      </c>
      <c r="P91" s="28">
        <v>9.27</v>
      </c>
      <c r="Q91" s="29">
        <v>122.82</v>
      </c>
      <c r="R91" s="30" t="s">
        <v>36</v>
      </c>
      <c r="S91" s="31">
        <v>151.72999999999999</v>
      </c>
      <c r="T91" s="57">
        <f t="shared" si="6"/>
        <v>1406.54</v>
      </c>
      <c r="U91" s="32" t="s">
        <v>12</v>
      </c>
      <c r="V91" s="7" t="s">
        <v>12</v>
      </c>
      <c r="W91" s="15" t="s">
        <v>383</v>
      </c>
      <c r="X91" s="7">
        <v>5818</v>
      </c>
      <c r="Y91" s="7"/>
    </row>
    <row r="92" spans="1:25" ht="25.5" x14ac:dyDescent="0.25">
      <c r="A92" t="s">
        <v>188</v>
      </c>
      <c r="B92">
        <v>0</v>
      </c>
      <c r="C92">
        <v>6</v>
      </c>
      <c r="D92">
        <v>0</v>
      </c>
      <c r="E92">
        <v>0</v>
      </c>
      <c r="F92">
        <v>0</v>
      </c>
      <c r="G92">
        <v>9</v>
      </c>
      <c r="H92">
        <v>0</v>
      </c>
      <c r="I92">
        <v>0</v>
      </c>
      <c r="J92" s="23" t="s">
        <v>6</v>
      </c>
      <c r="K92" s="24" t="s">
        <v>384</v>
      </c>
      <c r="L92" s="25" t="s">
        <v>44</v>
      </c>
      <c r="M92" s="25" t="s">
        <v>107</v>
      </c>
      <c r="N92" s="26" t="s">
        <v>385</v>
      </c>
      <c r="O92" s="27" t="s">
        <v>205</v>
      </c>
      <c r="P92" s="28">
        <v>11.06</v>
      </c>
      <c r="Q92" s="29">
        <v>54.65</v>
      </c>
      <c r="R92" s="30" t="s">
        <v>36</v>
      </c>
      <c r="S92" s="31">
        <v>67.510000000000005</v>
      </c>
      <c r="T92" s="57">
        <f t="shared" si="6"/>
        <v>746.66</v>
      </c>
      <c r="U92" s="32" t="s">
        <v>12</v>
      </c>
      <c r="V92" s="7" t="s">
        <v>12</v>
      </c>
      <c r="W92" s="15" t="s">
        <v>386</v>
      </c>
      <c r="X92" s="7">
        <v>1447</v>
      </c>
      <c r="Y92" s="7"/>
    </row>
    <row r="93" spans="1:25" ht="25.5" x14ac:dyDescent="0.25">
      <c r="A93" t="s">
        <v>188</v>
      </c>
      <c r="B93">
        <v>0</v>
      </c>
      <c r="C93">
        <v>6</v>
      </c>
      <c r="D93">
        <v>0</v>
      </c>
      <c r="E93">
        <v>0</v>
      </c>
      <c r="F93">
        <v>0</v>
      </c>
      <c r="G93">
        <v>10</v>
      </c>
      <c r="H93">
        <v>0</v>
      </c>
      <c r="I93">
        <v>0</v>
      </c>
      <c r="J93" s="23" t="s">
        <v>6</v>
      </c>
      <c r="K93" s="24" t="s">
        <v>387</v>
      </c>
      <c r="L93" s="25" t="s">
        <v>44</v>
      </c>
      <c r="M93" s="25" t="s">
        <v>108</v>
      </c>
      <c r="N93" s="26" t="s">
        <v>388</v>
      </c>
      <c r="O93" s="27" t="s">
        <v>205</v>
      </c>
      <c r="P93" s="28">
        <v>19.41</v>
      </c>
      <c r="Q93" s="29">
        <v>37.33</v>
      </c>
      <c r="R93" s="30" t="s">
        <v>36</v>
      </c>
      <c r="S93" s="31">
        <v>46.12</v>
      </c>
      <c r="T93" s="57">
        <f t="shared" si="6"/>
        <v>895.19</v>
      </c>
      <c r="U93" s="32" t="s">
        <v>12</v>
      </c>
      <c r="V93" s="7" t="s">
        <v>12</v>
      </c>
      <c r="W93" s="15" t="s">
        <v>389</v>
      </c>
      <c r="X93" s="7">
        <v>1439</v>
      </c>
      <c r="Y93" s="7"/>
    </row>
    <row r="94" spans="1:25" ht="25.5" x14ac:dyDescent="0.25">
      <c r="A94" t="s">
        <v>188</v>
      </c>
      <c r="B94">
        <v>0</v>
      </c>
      <c r="C94">
        <v>6</v>
      </c>
      <c r="D94">
        <v>0</v>
      </c>
      <c r="E94">
        <v>0</v>
      </c>
      <c r="F94">
        <v>0</v>
      </c>
      <c r="G94">
        <v>11</v>
      </c>
      <c r="H94">
        <v>0</v>
      </c>
      <c r="I94">
        <v>0</v>
      </c>
      <c r="J94" s="23" t="s">
        <v>6</v>
      </c>
      <c r="K94" s="24" t="s">
        <v>390</v>
      </c>
      <c r="L94" s="25" t="s">
        <v>44</v>
      </c>
      <c r="M94" s="25" t="s">
        <v>109</v>
      </c>
      <c r="N94" s="26" t="s">
        <v>391</v>
      </c>
      <c r="O94" s="27" t="s">
        <v>205</v>
      </c>
      <c r="P94" s="28">
        <v>24</v>
      </c>
      <c r="Q94" s="29">
        <v>29.37</v>
      </c>
      <c r="R94" s="30" t="s">
        <v>36</v>
      </c>
      <c r="S94" s="31">
        <v>36.28</v>
      </c>
      <c r="T94" s="57">
        <f t="shared" si="6"/>
        <v>870.72</v>
      </c>
      <c r="U94" s="32" t="s">
        <v>12</v>
      </c>
      <c r="V94" s="7" t="s">
        <v>12</v>
      </c>
      <c r="W94" s="15" t="s">
        <v>392</v>
      </c>
      <c r="X94" s="7">
        <v>3244</v>
      </c>
      <c r="Y94" s="7"/>
    </row>
    <row r="95" spans="1:25" x14ac:dyDescent="0.25">
      <c r="A95">
        <v>3</v>
      </c>
      <c r="B95">
        <v>4</v>
      </c>
      <c r="C95">
        <v>6</v>
      </c>
      <c r="D95">
        <v>0</v>
      </c>
      <c r="E95">
        <v>1</v>
      </c>
      <c r="F95">
        <v>0</v>
      </c>
      <c r="G95">
        <v>0</v>
      </c>
      <c r="H95">
        <v>4</v>
      </c>
      <c r="I95" t="e">
        <v>#N/A</v>
      </c>
      <c r="J95" s="23" t="s">
        <v>4</v>
      </c>
      <c r="K95" s="24" t="s">
        <v>393</v>
      </c>
      <c r="L95" s="25"/>
      <c r="M95" s="25"/>
      <c r="N95" s="26" t="s">
        <v>110</v>
      </c>
      <c r="O95" s="27" t="s">
        <v>12</v>
      </c>
      <c r="P95" s="28">
        <v>0</v>
      </c>
      <c r="Q95" s="29">
        <v>0</v>
      </c>
      <c r="R95" s="30" t="s">
        <v>36</v>
      </c>
      <c r="S95" s="31">
        <v>0</v>
      </c>
      <c r="T95" s="57">
        <f>SUM(T96:T98)</f>
        <v>944.43000000000006</v>
      </c>
      <c r="U95" s="32" t="s">
        <v>12</v>
      </c>
      <c r="V95" s="7" t="s">
        <v>12</v>
      </c>
      <c r="W95" s="15" t="b">
        <v>0</v>
      </c>
      <c r="X95" s="7" t="s">
        <v>190</v>
      </c>
      <c r="Y95" s="7"/>
    </row>
    <row r="96" spans="1:25" ht="51" x14ac:dyDescent="0.25">
      <c r="A96" t="s">
        <v>188</v>
      </c>
      <c r="B96">
        <v>0</v>
      </c>
      <c r="C96">
        <v>6</v>
      </c>
      <c r="D96">
        <v>0</v>
      </c>
      <c r="E96">
        <v>1</v>
      </c>
      <c r="F96">
        <v>0</v>
      </c>
      <c r="G96">
        <v>1</v>
      </c>
      <c r="H96">
        <v>0</v>
      </c>
      <c r="I96">
        <v>0</v>
      </c>
      <c r="J96" s="23" t="s">
        <v>6</v>
      </c>
      <c r="K96" s="24" t="s">
        <v>394</v>
      </c>
      <c r="L96" s="25" t="s">
        <v>44</v>
      </c>
      <c r="M96" s="25" t="s">
        <v>72</v>
      </c>
      <c r="N96" s="26" t="s">
        <v>283</v>
      </c>
      <c r="O96" s="27" t="s">
        <v>220</v>
      </c>
      <c r="P96" s="28">
        <v>4.82</v>
      </c>
      <c r="Q96" s="29">
        <v>106.61</v>
      </c>
      <c r="R96" s="30" t="s">
        <v>36</v>
      </c>
      <c r="S96" s="31">
        <v>131.71</v>
      </c>
      <c r="T96" s="57">
        <f t="shared" si="6"/>
        <v>634.84</v>
      </c>
      <c r="U96" s="32" t="s">
        <v>12</v>
      </c>
      <c r="V96" s="7" t="s">
        <v>12</v>
      </c>
      <c r="W96" s="15" t="s">
        <v>284</v>
      </c>
      <c r="X96" s="7">
        <v>5155</v>
      </c>
      <c r="Y96" s="7"/>
    </row>
    <row r="97" spans="1:25" ht="38.25" x14ac:dyDescent="0.25">
      <c r="A97" t="s">
        <v>188</v>
      </c>
      <c r="B97">
        <v>0</v>
      </c>
      <c r="C97">
        <v>6</v>
      </c>
      <c r="D97">
        <v>0</v>
      </c>
      <c r="E97">
        <v>1</v>
      </c>
      <c r="F97">
        <v>0</v>
      </c>
      <c r="G97">
        <v>2</v>
      </c>
      <c r="H97">
        <v>0</v>
      </c>
      <c r="I97">
        <v>0</v>
      </c>
      <c r="J97" s="23" t="s">
        <v>6</v>
      </c>
      <c r="K97" s="24" t="s">
        <v>395</v>
      </c>
      <c r="L97" s="25" t="s">
        <v>44</v>
      </c>
      <c r="M97" s="25" t="s">
        <v>111</v>
      </c>
      <c r="N97" s="26" t="s">
        <v>396</v>
      </c>
      <c r="O97" s="27" t="s">
        <v>220</v>
      </c>
      <c r="P97" s="28">
        <v>4.82</v>
      </c>
      <c r="Q97" s="29">
        <v>6.71</v>
      </c>
      <c r="R97" s="30" t="s">
        <v>36</v>
      </c>
      <c r="S97" s="31">
        <v>8.2899999999999991</v>
      </c>
      <c r="T97" s="57">
        <f t="shared" si="6"/>
        <v>39.96</v>
      </c>
      <c r="U97" s="32" t="s">
        <v>12</v>
      </c>
      <c r="V97" s="7" t="s">
        <v>12</v>
      </c>
      <c r="W97" s="15" t="s">
        <v>397</v>
      </c>
      <c r="X97" s="7">
        <v>5648</v>
      </c>
      <c r="Y97" s="7"/>
    </row>
    <row r="98" spans="1:25" ht="38.25" x14ac:dyDescent="0.25">
      <c r="A98" t="s">
        <v>188</v>
      </c>
      <c r="B98">
        <v>0</v>
      </c>
      <c r="C98">
        <v>6</v>
      </c>
      <c r="D98">
        <v>0</v>
      </c>
      <c r="E98">
        <v>1</v>
      </c>
      <c r="F98">
        <v>0</v>
      </c>
      <c r="G98">
        <v>3</v>
      </c>
      <c r="H98">
        <v>0</v>
      </c>
      <c r="I98">
        <v>0</v>
      </c>
      <c r="J98" s="23" t="s">
        <v>6</v>
      </c>
      <c r="K98" s="24" t="s">
        <v>398</v>
      </c>
      <c r="L98" s="25" t="s">
        <v>44</v>
      </c>
      <c r="M98" s="25" t="s">
        <v>74</v>
      </c>
      <c r="N98" s="26" t="s">
        <v>289</v>
      </c>
      <c r="O98" s="27" t="s">
        <v>220</v>
      </c>
      <c r="P98" s="28">
        <v>4.82</v>
      </c>
      <c r="Q98" s="29">
        <v>45.28</v>
      </c>
      <c r="R98" s="30" t="s">
        <v>36</v>
      </c>
      <c r="S98" s="31">
        <v>55.94</v>
      </c>
      <c r="T98" s="57">
        <f t="shared" si="6"/>
        <v>269.63</v>
      </c>
      <c r="U98" s="32" t="s">
        <v>12</v>
      </c>
      <c r="V98" s="7" t="s">
        <v>12</v>
      </c>
      <c r="W98" s="15" t="s">
        <v>290</v>
      </c>
      <c r="X98" s="7">
        <v>5710</v>
      </c>
      <c r="Y98" s="7"/>
    </row>
    <row r="99" spans="1:25" x14ac:dyDescent="0.25">
      <c r="A99">
        <v>2</v>
      </c>
      <c r="B99">
        <v>11</v>
      </c>
      <c r="C99">
        <v>6</v>
      </c>
      <c r="D99">
        <v>1</v>
      </c>
      <c r="E99">
        <v>0</v>
      </c>
      <c r="F99">
        <v>0</v>
      </c>
      <c r="G99">
        <v>0</v>
      </c>
      <c r="H99">
        <v>11</v>
      </c>
      <c r="I99">
        <v>62</v>
      </c>
      <c r="J99" s="23" t="s">
        <v>3</v>
      </c>
      <c r="K99" s="24" t="s">
        <v>399</v>
      </c>
      <c r="L99" s="25"/>
      <c r="M99" s="25"/>
      <c r="N99" s="26" t="s">
        <v>112</v>
      </c>
      <c r="O99" s="27" t="s">
        <v>12</v>
      </c>
      <c r="P99" s="28"/>
      <c r="Q99" s="29">
        <v>0</v>
      </c>
      <c r="R99" s="30" t="s">
        <v>36</v>
      </c>
      <c r="S99" s="31">
        <v>0</v>
      </c>
      <c r="T99" s="57">
        <f>SUM(T100:T109)</f>
        <v>4117.75</v>
      </c>
      <c r="U99" s="32" t="s">
        <v>12</v>
      </c>
      <c r="V99" s="7" t="s">
        <v>12</v>
      </c>
      <c r="W99" s="15" t="b">
        <v>0</v>
      </c>
      <c r="X99" s="7" t="s">
        <v>190</v>
      </c>
      <c r="Y99" s="7"/>
    </row>
    <row r="100" spans="1:25" ht="25.5" x14ac:dyDescent="0.25">
      <c r="A100" t="s">
        <v>188</v>
      </c>
      <c r="B100">
        <v>0</v>
      </c>
      <c r="C100">
        <v>6</v>
      </c>
      <c r="D100">
        <v>1</v>
      </c>
      <c r="E100">
        <v>0</v>
      </c>
      <c r="F100">
        <v>0</v>
      </c>
      <c r="G100">
        <v>1</v>
      </c>
      <c r="H100">
        <v>0</v>
      </c>
      <c r="I100">
        <v>0</v>
      </c>
      <c r="J100" s="23" t="s">
        <v>6</v>
      </c>
      <c r="K100" s="24" t="s">
        <v>400</v>
      </c>
      <c r="L100" s="25" t="s">
        <v>38</v>
      </c>
      <c r="M100" s="25" t="s">
        <v>113</v>
      </c>
      <c r="N100" s="26" t="s">
        <v>401</v>
      </c>
      <c r="O100" s="27" t="s">
        <v>402</v>
      </c>
      <c r="P100" s="28">
        <v>156.16999999999999</v>
      </c>
      <c r="Q100" s="29">
        <v>4.8600000000000003</v>
      </c>
      <c r="R100" s="30" t="s">
        <v>36</v>
      </c>
      <c r="S100" s="31">
        <v>6</v>
      </c>
      <c r="T100" s="57">
        <f t="shared" si="6"/>
        <v>937.02</v>
      </c>
      <c r="U100" s="32" t="s">
        <v>12</v>
      </c>
      <c r="V100" s="7" t="s">
        <v>12</v>
      </c>
      <c r="W100" s="15" t="s">
        <v>403</v>
      </c>
      <c r="X100" s="7">
        <v>10156</v>
      </c>
      <c r="Y100" s="7"/>
    </row>
    <row r="101" spans="1:25" ht="38.25" x14ac:dyDescent="0.25">
      <c r="A101" t="s">
        <v>188</v>
      </c>
      <c r="B101">
        <v>0</v>
      </c>
      <c r="C101">
        <v>6</v>
      </c>
      <c r="D101">
        <v>1</v>
      </c>
      <c r="E101">
        <v>0</v>
      </c>
      <c r="F101">
        <v>0</v>
      </c>
      <c r="G101">
        <v>2</v>
      </c>
      <c r="H101">
        <v>0</v>
      </c>
      <c r="I101">
        <v>0</v>
      </c>
      <c r="J101" s="23" t="s">
        <v>6</v>
      </c>
      <c r="K101" s="24" t="s">
        <v>404</v>
      </c>
      <c r="L101" s="25" t="s">
        <v>44</v>
      </c>
      <c r="M101" s="25" t="s">
        <v>114</v>
      </c>
      <c r="N101" s="26" t="s">
        <v>405</v>
      </c>
      <c r="O101" s="27" t="s">
        <v>329</v>
      </c>
      <c r="P101" s="28">
        <v>1</v>
      </c>
      <c r="Q101" s="29">
        <v>488.55</v>
      </c>
      <c r="R101" s="30" t="s">
        <v>36</v>
      </c>
      <c r="S101" s="31">
        <v>603.54999999999995</v>
      </c>
      <c r="T101" s="57">
        <f t="shared" si="6"/>
        <v>603.54999999999995</v>
      </c>
      <c r="U101" s="32" t="s">
        <v>12</v>
      </c>
      <c r="V101" s="7" t="s">
        <v>12</v>
      </c>
      <c r="W101" s="15" t="s">
        <v>406</v>
      </c>
      <c r="X101" s="7">
        <v>1481</v>
      </c>
      <c r="Y101" s="7"/>
    </row>
    <row r="102" spans="1:25" ht="38.25" x14ac:dyDescent="0.25">
      <c r="A102" t="s">
        <v>188</v>
      </c>
      <c r="B102">
        <v>0</v>
      </c>
      <c r="C102">
        <v>6</v>
      </c>
      <c r="D102">
        <v>1</v>
      </c>
      <c r="E102">
        <v>0</v>
      </c>
      <c r="F102">
        <v>0</v>
      </c>
      <c r="G102">
        <v>3</v>
      </c>
      <c r="H102">
        <v>0</v>
      </c>
      <c r="I102">
        <v>0</v>
      </c>
      <c r="J102" s="23" t="s">
        <v>6</v>
      </c>
      <c r="K102" s="24" t="s">
        <v>407</v>
      </c>
      <c r="L102" s="25" t="s">
        <v>44</v>
      </c>
      <c r="M102" s="25" t="s">
        <v>103</v>
      </c>
      <c r="N102" s="26" t="s">
        <v>373</v>
      </c>
      <c r="O102" s="27" t="s">
        <v>220</v>
      </c>
      <c r="P102" s="28">
        <v>5.27</v>
      </c>
      <c r="Q102" s="29">
        <v>16.41</v>
      </c>
      <c r="R102" s="30" t="s">
        <v>36</v>
      </c>
      <c r="S102" s="31">
        <v>20.27</v>
      </c>
      <c r="T102" s="57">
        <f t="shared" si="6"/>
        <v>106.82</v>
      </c>
      <c r="U102" s="32" t="s">
        <v>12</v>
      </c>
      <c r="V102" s="7" t="s">
        <v>12</v>
      </c>
      <c r="W102" s="15" t="s">
        <v>374</v>
      </c>
      <c r="X102" s="7">
        <v>1368</v>
      </c>
      <c r="Y102" s="7"/>
    </row>
    <row r="103" spans="1:25" ht="38.25" x14ac:dyDescent="0.25">
      <c r="A103" t="s">
        <v>188</v>
      </c>
      <c r="B103">
        <v>0</v>
      </c>
      <c r="C103">
        <v>6</v>
      </c>
      <c r="D103">
        <v>1</v>
      </c>
      <c r="E103">
        <v>0</v>
      </c>
      <c r="F103">
        <v>0</v>
      </c>
      <c r="G103">
        <v>4</v>
      </c>
      <c r="H103">
        <v>0</v>
      </c>
      <c r="I103">
        <v>0</v>
      </c>
      <c r="J103" s="23" t="s">
        <v>6</v>
      </c>
      <c r="K103" s="24" t="s">
        <v>408</v>
      </c>
      <c r="L103" s="25" t="s">
        <v>44</v>
      </c>
      <c r="M103" s="25" t="s">
        <v>104</v>
      </c>
      <c r="N103" s="26" t="s">
        <v>376</v>
      </c>
      <c r="O103" s="27" t="s">
        <v>220</v>
      </c>
      <c r="P103" s="28">
        <v>5.27</v>
      </c>
      <c r="Q103" s="29">
        <v>33.65</v>
      </c>
      <c r="R103" s="30" t="s">
        <v>36</v>
      </c>
      <c r="S103" s="31">
        <v>41.57</v>
      </c>
      <c r="T103" s="57">
        <f t="shared" si="6"/>
        <v>219.07</v>
      </c>
      <c r="U103" s="32" t="s">
        <v>12</v>
      </c>
      <c r="V103" s="7" t="s">
        <v>12</v>
      </c>
      <c r="W103" s="15" t="s">
        <v>377</v>
      </c>
      <c r="X103" s="7">
        <v>1427</v>
      </c>
      <c r="Y103" s="7"/>
    </row>
    <row r="104" spans="1:25" ht="25.5" x14ac:dyDescent="0.25">
      <c r="A104" t="s">
        <v>188</v>
      </c>
      <c r="B104">
        <v>0</v>
      </c>
      <c r="C104">
        <v>6</v>
      </c>
      <c r="D104">
        <v>1</v>
      </c>
      <c r="E104">
        <v>0</v>
      </c>
      <c r="F104">
        <v>0</v>
      </c>
      <c r="G104">
        <v>5</v>
      </c>
      <c r="H104">
        <v>0</v>
      </c>
      <c r="I104">
        <v>0</v>
      </c>
      <c r="J104" s="23" t="s">
        <v>6</v>
      </c>
      <c r="K104" s="24" t="s">
        <v>409</v>
      </c>
      <c r="L104" s="25" t="s">
        <v>44</v>
      </c>
      <c r="M104" s="25" t="s">
        <v>115</v>
      </c>
      <c r="N104" s="26" t="s">
        <v>410</v>
      </c>
      <c r="O104" s="27" t="s">
        <v>220</v>
      </c>
      <c r="P104" s="28">
        <v>9.6999999999999993</v>
      </c>
      <c r="Q104" s="29">
        <v>42.2</v>
      </c>
      <c r="R104" s="30" t="s">
        <v>36</v>
      </c>
      <c r="S104" s="31">
        <v>52.13</v>
      </c>
      <c r="T104" s="57">
        <f t="shared" si="6"/>
        <v>505.66</v>
      </c>
      <c r="U104" s="32" t="s">
        <v>12</v>
      </c>
      <c r="V104" s="7" t="s">
        <v>12</v>
      </c>
      <c r="W104" s="15" t="s">
        <v>411</v>
      </c>
      <c r="X104" s="7">
        <v>1430</v>
      </c>
      <c r="Y104" s="7"/>
    </row>
    <row r="105" spans="1:25" ht="25.5" x14ac:dyDescent="0.25">
      <c r="A105" t="s">
        <v>188</v>
      </c>
      <c r="B105">
        <v>0</v>
      </c>
      <c r="C105">
        <v>6</v>
      </c>
      <c r="D105">
        <v>1</v>
      </c>
      <c r="E105">
        <v>0</v>
      </c>
      <c r="F105">
        <v>0</v>
      </c>
      <c r="G105">
        <v>6</v>
      </c>
      <c r="H105">
        <v>0</v>
      </c>
      <c r="I105">
        <v>0</v>
      </c>
      <c r="J105" s="23" t="s">
        <v>6</v>
      </c>
      <c r="K105" s="24" t="s">
        <v>412</v>
      </c>
      <c r="L105" s="25" t="s">
        <v>44</v>
      </c>
      <c r="M105" s="25" t="s">
        <v>105</v>
      </c>
      <c r="N105" s="26" t="s">
        <v>379</v>
      </c>
      <c r="O105" s="27" t="s">
        <v>220</v>
      </c>
      <c r="P105" s="28">
        <v>4.59</v>
      </c>
      <c r="Q105" s="29">
        <v>45.39</v>
      </c>
      <c r="R105" s="30" t="s">
        <v>36</v>
      </c>
      <c r="S105" s="31">
        <v>56.07</v>
      </c>
      <c r="T105" s="57">
        <f t="shared" si="6"/>
        <v>257.36</v>
      </c>
      <c r="U105" s="32" t="s">
        <v>12</v>
      </c>
      <c r="V105" s="7" t="s">
        <v>12</v>
      </c>
      <c r="W105" s="15" t="s">
        <v>380</v>
      </c>
      <c r="X105" s="7">
        <v>5829</v>
      </c>
      <c r="Y105" s="7"/>
    </row>
    <row r="106" spans="1:25" ht="25.5" x14ac:dyDescent="0.25">
      <c r="A106" t="s">
        <v>188</v>
      </c>
      <c r="B106">
        <v>0</v>
      </c>
      <c r="C106">
        <v>6</v>
      </c>
      <c r="D106">
        <v>1</v>
      </c>
      <c r="E106">
        <v>0</v>
      </c>
      <c r="F106">
        <v>0</v>
      </c>
      <c r="G106">
        <v>7</v>
      </c>
      <c r="H106">
        <v>0</v>
      </c>
      <c r="I106">
        <v>0</v>
      </c>
      <c r="J106" s="23" t="s">
        <v>6</v>
      </c>
      <c r="K106" s="24" t="s">
        <v>413</v>
      </c>
      <c r="L106" s="25" t="s">
        <v>44</v>
      </c>
      <c r="M106" s="25" t="s">
        <v>107</v>
      </c>
      <c r="N106" s="26" t="s">
        <v>385</v>
      </c>
      <c r="O106" s="27" t="s">
        <v>205</v>
      </c>
      <c r="P106" s="28">
        <v>3</v>
      </c>
      <c r="Q106" s="29">
        <v>54.65</v>
      </c>
      <c r="R106" s="30" t="s">
        <v>36</v>
      </c>
      <c r="S106" s="31">
        <v>67.510000000000005</v>
      </c>
      <c r="T106" s="57">
        <f t="shared" si="6"/>
        <v>202.53</v>
      </c>
      <c r="U106" s="32" t="s">
        <v>12</v>
      </c>
      <c r="V106" s="7" t="s">
        <v>12</v>
      </c>
      <c r="W106" s="15" t="s">
        <v>386</v>
      </c>
      <c r="X106" s="7">
        <v>1447</v>
      </c>
      <c r="Y106" s="7"/>
    </row>
    <row r="107" spans="1:25" ht="25.5" x14ac:dyDescent="0.25">
      <c r="A107" t="s">
        <v>188</v>
      </c>
      <c r="B107">
        <v>0</v>
      </c>
      <c r="C107">
        <v>6</v>
      </c>
      <c r="D107">
        <v>1</v>
      </c>
      <c r="E107">
        <v>0</v>
      </c>
      <c r="F107">
        <v>0</v>
      </c>
      <c r="G107">
        <v>8</v>
      </c>
      <c r="H107">
        <v>0</v>
      </c>
      <c r="I107">
        <v>0</v>
      </c>
      <c r="J107" s="23" t="s">
        <v>6</v>
      </c>
      <c r="K107" s="24" t="s">
        <v>414</v>
      </c>
      <c r="L107" s="25" t="s">
        <v>44</v>
      </c>
      <c r="M107" s="25" t="s">
        <v>108</v>
      </c>
      <c r="N107" s="26" t="s">
        <v>388</v>
      </c>
      <c r="O107" s="27" t="s">
        <v>205</v>
      </c>
      <c r="P107" s="28">
        <v>10</v>
      </c>
      <c r="Q107" s="29">
        <v>37.33</v>
      </c>
      <c r="R107" s="30" t="s">
        <v>36</v>
      </c>
      <c r="S107" s="31">
        <v>46.12</v>
      </c>
      <c r="T107" s="57">
        <f t="shared" si="6"/>
        <v>461.2</v>
      </c>
      <c r="U107" s="32" t="s">
        <v>12</v>
      </c>
      <c r="V107" s="7" t="s">
        <v>12</v>
      </c>
      <c r="W107" s="15" t="s">
        <v>389</v>
      </c>
      <c r="X107" s="7">
        <v>1439</v>
      </c>
      <c r="Y107" s="7"/>
    </row>
    <row r="108" spans="1:25" ht="25.5" x14ac:dyDescent="0.25">
      <c r="A108" t="s">
        <v>188</v>
      </c>
      <c r="B108">
        <v>0</v>
      </c>
      <c r="C108">
        <v>6</v>
      </c>
      <c r="D108">
        <v>1</v>
      </c>
      <c r="E108">
        <v>0</v>
      </c>
      <c r="F108">
        <v>0</v>
      </c>
      <c r="G108">
        <v>9</v>
      </c>
      <c r="H108">
        <v>0</v>
      </c>
      <c r="I108">
        <v>0</v>
      </c>
      <c r="J108" s="23" t="s">
        <v>6</v>
      </c>
      <c r="K108" s="24" t="s">
        <v>415</v>
      </c>
      <c r="L108" s="25" t="s">
        <v>44</v>
      </c>
      <c r="M108" s="25" t="s">
        <v>109</v>
      </c>
      <c r="N108" s="26" t="s">
        <v>391</v>
      </c>
      <c r="O108" s="27" t="s">
        <v>205</v>
      </c>
      <c r="P108" s="28">
        <v>12</v>
      </c>
      <c r="Q108" s="29">
        <v>29.37</v>
      </c>
      <c r="R108" s="30" t="s">
        <v>36</v>
      </c>
      <c r="S108" s="31">
        <v>36.28</v>
      </c>
      <c r="T108" s="57">
        <f t="shared" si="6"/>
        <v>435.36</v>
      </c>
      <c r="U108" s="32" t="s">
        <v>12</v>
      </c>
      <c r="V108" s="7" t="s">
        <v>12</v>
      </c>
      <c r="W108" s="15" t="s">
        <v>392</v>
      </c>
      <c r="X108" s="7">
        <v>3244</v>
      </c>
      <c r="Y108" s="7"/>
    </row>
    <row r="109" spans="1:25" x14ac:dyDescent="0.25">
      <c r="A109" t="s">
        <v>188</v>
      </c>
      <c r="B109">
        <v>0</v>
      </c>
      <c r="C109">
        <v>6</v>
      </c>
      <c r="D109">
        <v>1</v>
      </c>
      <c r="E109">
        <v>0</v>
      </c>
      <c r="F109">
        <v>0</v>
      </c>
      <c r="G109">
        <v>10</v>
      </c>
      <c r="H109">
        <v>0</v>
      </c>
      <c r="I109">
        <v>0</v>
      </c>
      <c r="J109" s="23" t="s">
        <v>6</v>
      </c>
      <c r="K109" s="24" t="s">
        <v>416</v>
      </c>
      <c r="L109" s="25" t="s">
        <v>44</v>
      </c>
      <c r="M109" s="25" t="s">
        <v>116</v>
      </c>
      <c r="N109" s="26" t="s">
        <v>417</v>
      </c>
      <c r="O109" s="27" t="s">
        <v>329</v>
      </c>
      <c r="P109" s="28">
        <v>2</v>
      </c>
      <c r="Q109" s="29">
        <v>157.51</v>
      </c>
      <c r="R109" s="30" t="s">
        <v>36</v>
      </c>
      <c r="S109" s="31">
        <v>194.59</v>
      </c>
      <c r="T109" s="57">
        <f t="shared" si="6"/>
        <v>389.18</v>
      </c>
      <c r="U109" s="32" t="s">
        <v>12</v>
      </c>
      <c r="V109" s="7" t="s">
        <v>12</v>
      </c>
      <c r="W109" s="15" t="s">
        <v>418</v>
      </c>
      <c r="X109" s="7">
        <v>2789</v>
      </c>
      <c r="Y109" s="7"/>
    </row>
    <row r="110" spans="1:25" x14ac:dyDescent="0.25">
      <c r="A110">
        <v>1</v>
      </c>
      <c r="B110">
        <v>19</v>
      </c>
      <c r="C110">
        <v>7</v>
      </c>
      <c r="D110">
        <v>0</v>
      </c>
      <c r="E110">
        <v>0</v>
      </c>
      <c r="F110">
        <v>0</v>
      </c>
      <c r="G110">
        <v>0</v>
      </c>
      <c r="H110">
        <v>66</v>
      </c>
      <c r="I110">
        <v>19</v>
      </c>
      <c r="J110" s="23" t="s">
        <v>2</v>
      </c>
      <c r="K110" s="24" t="s">
        <v>419</v>
      </c>
      <c r="L110" s="25"/>
      <c r="M110" s="25"/>
      <c r="N110" s="26" t="s">
        <v>117</v>
      </c>
      <c r="O110" s="27" t="s">
        <v>12</v>
      </c>
      <c r="P110" s="28"/>
      <c r="Q110" s="29">
        <v>0</v>
      </c>
      <c r="R110" s="30" t="s">
        <v>36</v>
      </c>
      <c r="S110" s="31">
        <v>0</v>
      </c>
      <c r="T110" s="57">
        <f>SUM(T111:T128)</f>
        <v>13308.980000000003</v>
      </c>
      <c r="U110" s="32" t="s">
        <v>12</v>
      </c>
      <c r="V110" s="7">
        <v>7</v>
      </c>
      <c r="W110" s="15" t="b">
        <v>0</v>
      </c>
      <c r="X110" s="7" t="s">
        <v>190</v>
      </c>
      <c r="Y110" s="7"/>
    </row>
    <row r="111" spans="1:25" ht="25.5" x14ac:dyDescent="0.25">
      <c r="A111" t="s">
        <v>188</v>
      </c>
      <c r="B111">
        <v>0</v>
      </c>
      <c r="C111">
        <v>7</v>
      </c>
      <c r="D111">
        <v>0</v>
      </c>
      <c r="E111">
        <v>0</v>
      </c>
      <c r="F111">
        <v>0</v>
      </c>
      <c r="G111">
        <v>1</v>
      </c>
      <c r="H111">
        <v>0</v>
      </c>
      <c r="I111">
        <v>0</v>
      </c>
      <c r="J111" s="23" t="s">
        <v>6</v>
      </c>
      <c r="K111" s="24" t="s">
        <v>420</v>
      </c>
      <c r="L111" s="25" t="s">
        <v>44</v>
      </c>
      <c r="M111" s="25" t="s">
        <v>118</v>
      </c>
      <c r="N111" s="26" t="s">
        <v>421</v>
      </c>
      <c r="O111" s="27" t="s">
        <v>329</v>
      </c>
      <c r="P111" s="28">
        <v>2</v>
      </c>
      <c r="Q111" s="29">
        <v>390.7</v>
      </c>
      <c r="R111" s="30" t="s">
        <v>36</v>
      </c>
      <c r="S111" s="31">
        <v>482.67</v>
      </c>
      <c r="T111" s="57">
        <f t="shared" si="6"/>
        <v>965.34</v>
      </c>
      <c r="U111" s="32" t="s">
        <v>12</v>
      </c>
      <c r="V111" s="7" t="s">
        <v>12</v>
      </c>
      <c r="W111" s="15" t="s">
        <v>422</v>
      </c>
      <c r="X111" s="7">
        <v>4602</v>
      </c>
      <c r="Y111" s="7"/>
    </row>
    <row r="112" spans="1:25" ht="38.25" x14ac:dyDescent="0.25">
      <c r="A112" t="s">
        <v>188</v>
      </c>
      <c r="B112">
        <v>0</v>
      </c>
      <c r="C112">
        <v>7</v>
      </c>
      <c r="D112">
        <v>0</v>
      </c>
      <c r="E112">
        <v>0</v>
      </c>
      <c r="F112">
        <v>0</v>
      </c>
      <c r="G112">
        <v>2</v>
      </c>
      <c r="H112">
        <v>0</v>
      </c>
      <c r="I112">
        <v>0</v>
      </c>
      <c r="J112" s="23" t="s">
        <v>6</v>
      </c>
      <c r="K112" s="24" t="s">
        <v>423</v>
      </c>
      <c r="L112" s="25" t="s">
        <v>44</v>
      </c>
      <c r="M112" s="25" t="s">
        <v>119</v>
      </c>
      <c r="N112" s="26" t="s">
        <v>424</v>
      </c>
      <c r="O112" s="27" t="s">
        <v>329</v>
      </c>
      <c r="P112" s="28">
        <v>1</v>
      </c>
      <c r="Q112" s="29">
        <v>49.84</v>
      </c>
      <c r="R112" s="30" t="s">
        <v>36</v>
      </c>
      <c r="S112" s="31">
        <v>61.57</v>
      </c>
      <c r="T112" s="57">
        <f t="shared" si="6"/>
        <v>61.57</v>
      </c>
      <c r="U112" s="32" t="s">
        <v>12</v>
      </c>
      <c r="V112" s="7" t="s">
        <v>12</v>
      </c>
      <c r="W112" s="15" t="s">
        <v>425</v>
      </c>
      <c r="X112" s="7">
        <v>4741</v>
      </c>
      <c r="Y112" s="7"/>
    </row>
    <row r="113" spans="1:25" ht="38.25" x14ac:dyDescent="0.25">
      <c r="A113" t="s">
        <v>188</v>
      </c>
      <c r="B113">
        <v>0</v>
      </c>
      <c r="C113">
        <v>7</v>
      </c>
      <c r="D113">
        <v>0</v>
      </c>
      <c r="E113">
        <v>0</v>
      </c>
      <c r="F113">
        <v>0</v>
      </c>
      <c r="G113">
        <v>3</v>
      </c>
      <c r="H113">
        <v>0</v>
      </c>
      <c r="I113">
        <v>0</v>
      </c>
      <c r="J113" s="23" t="s">
        <v>6</v>
      </c>
      <c r="K113" s="24" t="s">
        <v>426</v>
      </c>
      <c r="L113" s="25" t="s">
        <v>44</v>
      </c>
      <c r="M113" s="25" t="s">
        <v>120</v>
      </c>
      <c r="N113" s="26" t="s">
        <v>427</v>
      </c>
      <c r="O113" s="27" t="s">
        <v>329</v>
      </c>
      <c r="P113" s="28">
        <v>6</v>
      </c>
      <c r="Q113" s="29">
        <v>26.01</v>
      </c>
      <c r="R113" s="30" t="s">
        <v>36</v>
      </c>
      <c r="S113" s="31">
        <v>32.130000000000003</v>
      </c>
      <c r="T113" s="57">
        <f t="shared" si="6"/>
        <v>192.78</v>
      </c>
      <c r="U113" s="32" t="s">
        <v>12</v>
      </c>
      <c r="V113" s="7" t="s">
        <v>12</v>
      </c>
      <c r="W113" s="15" t="s">
        <v>428</v>
      </c>
      <c r="X113" s="7">
        <v>4583</v>
      </c>
      <c r="Y113" s="7"/>
    </row>
    <row r="114" spans="1:25" ht="38.25" x14ac:dyDescent="0.25">
      <c r="A114" t="s">
        <v>188</v>
      </c>
      <c r="B114">
        <v>0</v>
      </c>
      <c r="C114">
        <v>7</v>
      </c>
      <c r="D114">
        <v>0</v>
      </c>
      <c r="E114">
        <v>0</v>
      </c>
      <c r="F114">
        <v>0</v>
      </c>
      <c r="G114">
        <v>4</v>
      </c>
      <c r="H114">
        <v>0</v>
      </c>
      <c r="I114">
        <v>0</v>
      </c>
      <c r="J114" s="23" t="s">
        <v>6</v>
      </c>
      <c r="K114" s="24" t="s">
        <v>429</v>
      </c>
      <c r="L114" s="25" t="s">
        <v>44</v>
      </c>
      <c r="M114" s="25" t="s">
        <v>121</v>
      </c>
      <c r="N114" s="26" t="s">
        <v>430</v>
      </c>
      <c r="O114" s="27" t="s">
        <v>329</v>
      </c>
      <c r="P114" s="28">
        <v>2</v>
      </c>
      <c r="Q114" s="29">
        <v>299.41000000000003</v>
      </c>
      <c r="R114" s="30" t="s">
        <v>36</v>
      </c>
      <c r="S114" s="31">
        <v>369.89</v>
      </c>
      <c r="T114" s="57">
        <f t="shared" ref="T114:T128" si="7">ROUND(P114*S114,2)</f>
        <v>739.78</v>
      </c>
      <c r="U114" s="32" t="s">
        <v>12</v>
      </c>
      <c r="V114" s="7" t="s">
        <v>12</v>
      </c>
      <c r="W114" s="15" t="s">
        <v>431</v>
      </c>
      <c r="X114" s="7">
        <v>4566</v>
      </c>
      <c r="Y114" s="7"/>
    </row>
    <row r="115" spans="1:25" ht="38.25" x14ac:dyDescent="0.25">
      <c r="A115" t="s">
        <v>188</v>
      </c>
      <c r="B115">
        <v>0</v>
      </c>
      <c r="C115">
        <v>7</v>
      </c>
      <c r="D115">
        <v>0</v>
      </c>
      <c r="E115">
        <v>0</v>
      </c>
      <c r="F115">
        <v>0</v>
      </c>
      <c r="G115">
        <v>5</v>
      </c>
      <c r="H115">
        <v>0</v>
      </c>
      <c r="I115">
        <v>0</v>
      </c>
      <c r="J115" s="23" t="s">
        <v>6</v>
      </c>
      <c r="K115" s="24" t="s">
        <v>432</v>
      </c>
      <c r="L115" s="25" t="s">
        <v>44</v>
      </c>
      <c r="M115" s="25" t="s">
        <v>122</v>
      </c>
      <c r="N115" s="26" t="s">
        <v>433</v>
      </c>
      <c r="O115" s="27" t="s">
        <v>329</v>
      </c>
      <c r="P115" s="28">
        <v>9</v>
      </c>
      <c r="Q115" s="29">
        <v>103.89</v>
      </c>
      <c r="R115" s="30" t="s">
        <v>36</v>
      </c>
      <c r="S115" s="31">
        <v>128.35</v>
      </c>
      <c r="T115" s="57">
        <f t="shared" si="7"/>
        <v>1155.1500000000001</v>
      </c>
      <c r="U115" s="32" t="s">
        <v>12</v>
      </c>
      <c r="V115" s="7" t="s">
        <v>12</v>
      </c>
      <c r="W115" s="15" t="s">
        <v>434</v>
      </c>
      <c r="X115" s="7">
        <v>4731</v>
      </c>
      <c r="Y115" s="7"/>
    </row>
    <row r="116" spans="1:25" ht="51" x14ac:dyDescent="0.25">
      <c r="A116" t="s">
        <v>188</v>
      </c>
      <c r="B116">
        <v>0</v>
      </c>
      <c r="C116">
        <v>7</v>
      </c>
      <c r="D116">
        <v>0</v>
      </c>
      <c r="E116">
        <v>0</v>
      </c>
      <c r="F116">
        <v>0</v>
      </c>
      <c r="G116">
        <v>6</v>
      </c>
      <c r="H116">
        <v>0</v>
      </c>
      <c r="I116">
        <v>0</v>
      </c>
      <c r="J116" s="23" t="s">
        <v>6</v>
      </c>
      <c r="K116" s="24" t="s">
        <v>435</v>
      </c>
      <c r="L116" s="25" t="s">
        <v>44</v>
      </c>
      <c r="M116" s="25" t="s">
        <v>123</v>
      </c>
      <c r="N116" s="26" t="s">
        <v>436</v>
      </c>
      <c r="O116" s="27" t="s">
        <v>205</v>
      </c>
      <c r="P116" s="28">
        <v>33.5</v>
      </c>
      <c r="Q116" s="29">
        <v>31.82</v>
      </c>
      <c r="R116" s="30" t="s">
        <v>36</v>
      </c>
      <c r="S116" s="31">
        <v>39.31</v>
      </c>
      <c r="T116" s="57">
        <f t="shared" si="7"/>
        <v>1316.89</v>
      </c>
      <c r="U116" s="32" t="s">
        <v>12</v>
      </c>
      <c r="V116" s="7" t="s">
        <v>12</v>
      </c>
      <c r="W116" s="15" t="s">
        <v>437</v>
      </c>
      <c r="X116" s="7">
        <v>3267</v>
      </c>
      <c r="Y116" s="7"/>
    </row>
    <row r="117" spans="1:25" ht="25.5" x14ac:dyDescent="0.25">
      <c r="A117" t="s">
        <v>188</v>
      </c>
      <c r="B117">
        <v>0</v>
      </c>
      <c r="C117">
        <v>7</v>
      </c>
      <c r="D117">
        <v>0</v>
      </c>
      <c r="E117">
        <v>0</v>
      </c>
      <c r="F117">
        <v>0</v>
      </c>
      <c r="G117">
        <v>7</v>
      </c>
      <c r="H117">
        <v>0</v>
      </c>
      <c r="I117">
        <v>0</v>
      </c>
      <c r="J117" s="23" t="s">
        <v>6</v>
      </c>
      <c r="K117" s="24" t="s">
        <v>438</v>
      </c>
      <c r="L117" s="25" t="s">
        <v>44</v>
      </c>
      <c r="M117" s="25" t="s">
        <v>124</v>
      </c>
      <c r="N117" s="26" t="s">
        <v>439</v>
      </c>
      <c r="O117" s="27" t="s">
        <v>205</v>
      </c>
      <c r="P117" s="28">
        <v>7</v>
      </c>
      <c r="Q117" s="29">
        <v>14.19</v>
      </c>
      <c r="R117" s="30" t="s">
        <v>36</v>
      </c>
      <c r="S117" s="31">
        <v>17.53</v>
      </c>
      <c r="T117" s="57">
        <f t="shared" si="7"/>
        <v>122.71</v>
      </c>
      <c r="U117" s="32" t="s">
        <v>12</v>
      </c>
      <c r="V117" s="7" t="s">
        <v>12</v>
      </c>
      <c r="W117" s="15" t="s">
        <v>440</v>
      </c>
      <c r="X117" s="7">
        <v>3250</v>
      </c>
      <c r="Y117" s="7"/>
    </row>
    <row r="118" spans="1:25" ht="25.5" x14ac:dyDescent="0.25">
      <c r="A118" t="s">
        <v>188</v>
      </c>
      <c r="B118">
        <v>0</v>
      </c>
      <c r="C118">
        <v>7</v>
      </c>
      <c r="D118">
        <v>0</v>
      </c>
      <c r="E118">
        <v>0</v>
      </c>
      <c r="F118">
        <v>0</v>
      </c>
      <c r="G118">
        <v>8</v>
      </c>
      <c r="H118">
        <v>0</v>
      </c>
      <c r="I118">
        <v>0</v>
      </c>
      <c r="J118" s="23" t="s">
        <v>6</v>
      </c>
      <c r="K118" s="24" t="s">
        <v>441</v>
      </c>
      <c r="L118" s="25" t="s">
        <v>44</v>
      </c>
      <c r="M118" s="25" t="s">
        <v>125</v>
      </c>
      <c r="N118" s="26" t="s">
        <v>442</v>
      </c>
      <c r="O118" s="27" t="s">
        <v>205</v>
      </c>
      <c r="P118" s="28">
        <v>18</v>
      </c>
      <c r="Q118" s="29">
        <v>21</v>
      </c>
      <c r="R118" s="30" t="s">
        <v>36</v>
      </c>
      <c r="S118" s="31">
        <v>25.94</v>
      </c>
      <c r="T118" s="57">
        <f t="shared" si="7"/>
        <v>466.92</v>
      </c>
      <c r="U118" s="32" t="s">
        <v>12</v>
      </c>
      <c r="V118" s="7" t="s">
        <v>12</v>
      </c>
      <c r="W118" s="15" t="s">
        <v>443</v>
      </c>
      <c r="X118" s="7">
        <v>3251</v>
      </c>
      <c r="Y118" s="7"/>
    </row>
    <row r="119" spans="1:25" ht="38.25" x14ac:dyDescent="0.25">
      <c r="A119" t="s">
        <v>188</v>
      </c>
      <c r="B119">
        <v>0</v>
      </c>
      <c r="C119">
        <v>7</v>
      </c>
      <c r="D119">
        <v>0</v>
      </c>
      <c r="E119">
        <v>0</v>
      </c>
      <c r="F119">
        <v>0</v>
      </c>
      <c r="G119">
        <v>9</v>
      </c>
      <c r="H119">
        <v>0</v>
      </c>
      <c r="I119">
        <v>0</v>
      </c>
      <c r="J119" s="23" t="s">
        <v>6</v>
      </c>
      <c r="K119" s="24" t="s">
        <v>444</v>
      </c>
      <c r="L119" s="25" t="s">
        <v>44</v>
      </c>
      <c r="M119" s="25" t="s">
        <v>126</v>
      </c>
      <c r="N119" s="26" t="s">
        <v>445</v>
      </c>
      <c r="O119" s="27" t="s">
        <v>205</v>
      </c>
      <c r="P119" s="28">
        <v>48</v>
      </c>
      <c r="Q119" s="29">
        <v>41.16</v>
      </c>
      <c r="R119" s="30" t="s">
        <v>36</v>
      </c>
      <c r="S119" s="31">
        <v>50.85</v>
      </c>
      <c r="T119" s="57">
        <f t="shared" si="7"/>
        <v>2440.8000000000002</v>
      </c>
      <c r="U119" s="32" t="s">
        <v>12</v>
      </c>
      <c r="V119" s="7" t="s">
        <v>12</v>
      </c>
      <c r="W119" s="15" t="s">
        <v>446</v>
      </c>
      <c r="X119" s="7">
        <v>3253</v>
      </c>
      <c r="Y119" s="7"/>
    </row>
    <row r="120" spans="1:25" ht="25.5" x14ac:dyDescent="0.25">
      <c r="A120" t="s">
        <v>188</v>
      </c>
      <c r="B120">
        <v>0</v>
      </c>
      <c r="C120">
        <v>7</v>
      </c>
      <c r="D120">
        <v>0</v>
      </c>
      <c r="E120">
        <v>0</v>
      </c>
      <c r="F120">
        <v>0</v>
      </c>
      <c r="G120">
        <v>10</v>
      </c>
      <c r="H120">
        <v>0</v>
      </c>
      <c r="I120">
        <v>0</v>
      </c>
      <c r="J120" s="23" t="s">
        <v>6</v>
      </c>
      <c r="K120" s="24" t="s">
        <v>447</v>
      </c>
      <c r="L120" s="25" t="s">
        <v>44</v>
      </c>
      <c r="M120" s="25" t="s">
        <v>127</v>
      </c>
      <c r="N120" s="26" t="s">
        <v>448</v>
      </c>
      <c r="O120" s="27" t="s">
        <v>205</v>
      </c>
      <c r="P120" s="28">
        <v>12</v>
      </c>
      <c r="Q120" s="29">
        <v>8.4</v>
      </c>
      <c r="R120" s="30" t="s">
        <v>36</v>
      </c>
      <c r="S120" s="31">
        <v>10.38</v>
      </c>
      <c r="T120" s="57">
        <f t="shared" si="7"/>
        <v>124.56</v>
      </c>
      <c r="U120" s="32" t="s">
        <v>12</v>
      </c>
      <c r="V120" s="7" t="s">
        <v>12</v>
      </c>
      <c r="W120" s="15" t="s">
        <v>449</v>
      </c>
      <c r="X120" s="7">
        <v>3260</v>
      </c>
      <c r="Y120" s="7"/>
    </row>
    <row r="121" spans="1:25" ht="25.5" x14ac:dyDescent="0.25">
      <c r="A121" t="s">
        <v>188</v>
      </c>
      <c r="B121">
        <v>0</v>
      </c>
      <c r="C121">
        <v>7</v>
      </c>
      <c r="D121">
        <v>0</v>
      </c>
      <c r="E121">
        <v>0</v>
      </c>
      <c r="F121">
        <v>0</v>
      </c>
      <c r="G121">
        <v>11</v>
      </c>
      <c r="H121">
        <v>0</v>
      </c>
      <c r="I121">
        <v>0</v>
      </c>
      <c r="J121" s="23" t="s">
        <v>6</v>
      </c>
      <c r="K121" s="24" t="s">
        <v>450</v>
      </c>
      <c r="L121" s="25" t="s">
        <v>38</v>
      </c>
      <c r="M121" s="25" t="s">
        <v>128</v>
      </c>
      <c r="N121" s="26" t="s">
        <v>451</v>
      </c>
      <c r="O121" s="27" t="s">
        <v>348</v>
      </c>
      <c r="P121" s="28">
        <v>4</v>
      </c>
      <c r="Q121" s="29">
        <v>204.4</v>
      </c>
      <c r="R121" s="30" t="s">
        <v>36</v>
      </c>
      <c r="S121" s="31">
        <v>252.52</v>
      </c>
      <c r="T121" s="57">
        <f t="shared" si="7"/>
        <v>1010.08</v>
      </c>
      <c r="U121" s="32" t="s">
        <v>12</v>
      </c>
      <c r="V121" s="7" t="s">
        <v>12</v>
      </c>
      <c r="W121" s="15" t="s">
        <v>452</v>
      </c>
      <c r="X121" s="7">
        <v>6983</v>
      </c>
      <c r="Y121" s="7"/>
    </row>
    <row r="122" spans="1:25" ht="25.5" x14ac:dyDescent="0.25">
      <c r="A122" t="s">
        <v>188</v>
      </c>
      <c r="B122">
        <v>0</v>
      </c>
      <c r="C122">
        <v>7</v>
      </c>
      <c r="D122">
        <v>0</v>
      </c>
      <c r="E122">
        <v>0</v>
      </c>
      <c r="F122">
        <v>0</v>
      </c>
      <c r="G122">
        <v>12</v>
      </c>
      <c r="H122">
        <v>0</v>
      </c>
      <c r="I122">
        <v>0</v>
      </c>
      <c r="J122" s="23" t="s">
        <v>6</v>
      </c>
      <c r="K122" s="24" t="s">
        <v>453</v>
      </c>
      <c r="L122" s="25" t="s">
        <v>44</v>
      </c>
      <c r="M122" s="25" t="s">
        <v>129</v>
      </c>
      <c r="N122" s="26" t="s">
        <v>454</v>
      </c>
      <c r="O122" s="27" t="s">
        <v>329</v>
      </c>
      <c r="P122" s="28">
        <v>2</v>
      </c>
      <c r="Q122" s="29">
        <v>113.45</v>
      </c>
      <c r="R122" s="30" t="s">
        <v>36</v>
      </c>
      <c r="S122" s="31">
        <v>140.16</v>
      </c>
      <c r="T122" s="57">
        <f t="shared" si="7"/>
        <v>280.32</v>
      </c>
      <c r="U122" s="32" t="s">
        <v>12</v>
      </c>
      <c r="V122" s="7" t="s">
        <v>12</v>
      </c>
      <c r="W122" s="15" t="s">
        <v>455</v>
      </c>
      <c r="X122" s="7">
        <v>4612</v>
      </c>
      <c r="Y122" s="7"/>
    </row>
    <row r="123" spans="1:25" ht="25.5" x14ac:dyDescent="0.25">
      <c r="A123" t="s">
        <v>188</v>
      </c>
      <c r="B123">
        <v>0</v>
      </c>
      <c r="C123">
        <v>7</v>
      </c>
      <c r="D123">
        <v>0</v>
      </c>
      <c r="E123">
        <v>0</v>
      </c>
      <c r="F123">
        <v>0</v>
      </c>
      <c r="G123">
        <v>13</v>
      </c>
      <c r="H123">
        <v>0</v>
      </c>
      <c r="I123">
        <v>0</v>
      </c>
      <c r="J123" s="23" t="s">
        <v>6</v>
      </c>
      <c r="K123" s="24" t="s">
        <v>456</v>
      </c>
      <c r="L123" s="25" t="s">
        <v>44</v>
      </c>
      <c r="M123" s="25" t="s">
        <v>130</v>
      </c>
      <c r="N123" s="26" t="s">
        <v>457</v>
      </c>
      <c r="O123" s="27" t="s">
        <v>329</v>
      </c>
      <c r="P123" s="28">
        <v>6</v>
      </c>
      <c r="Q123" s="29">
        <v>10.91</v>
      </c>
      <c r="R123" s="30" t="s">
        <v>36</v>
      </c>
      <c r="S123" s="31">
        <v>13.48</v>
      </c>
      <c r="T123" s="57">
        <f t="shared" si="7"/>
        <v>80.88</v>
      </c>
      <c r="U123" s="32" t="s">
        <v>12</v>
      </c>
      <c r="V123" s="7" t="s">
        <v>12</v>
      </c>
      <c r="W123" s="15" t="s">
        <v>458</v>
      </c>
      <c r="X123" s="7">
        <v>4597</v>
      </c>
      <c r="Y123" s="7"/>
    </row>
    <row r="124" spans="1:25" ht="25.5" x14ac:dyDescent="0.25">
      <c r="A124" t="s">
        <v>188</v>
      </c>
      <c r="B124">
        <v>0</v>
      </c>
      <c r="C124">
        <v>7</v>
      </c>
      <c r="D124">
        <v>0</v>
      </c>
      <c r="E124">
        <v>0</v>
      </c>
      <c r="F124">
        <v>0</v>
      </c>
      <c r="G124">
        <v>14</v>
      </c>
      <c r="H124">
        <v>0</v>
      </c>
      <c r="I124">
        <v>0</v>
      </c>
      <c r="J124" s="23" t="s">
        <v>6</v>
      </c>
      <c r="K124" s="24" t="s">
        <v>459</v>
      </c>
      <c r="L124" s="25" t="s">
        <v>44</v>
      </c>
      <c r="M124" s="25" t="s">
        <v>131</v>
      </c>
      <c r="N124" s="26" t="s">
        <v>460</v>
      </c>
      <c r="O124" s="27" t="s">
        <v>329</v>
      </c>
      <c r="P124" s="28">
        <v>6</v>
      </c>
      <c r="Q124" s="29">
        <v>94.03</v>
      </c>
      <c r="R124" s="30" t="s">
        <v>36</v>
      </c>
      <c r="S124" s="31">
        <v>116.16</v>
      </c>
      <c r="T124" s="57">
        <f t="shared" si="7"/>
        <v>696.96</v>
      </c>
      <c r="U124" s="32" t="s">
        <v>12</v>
      </c>
      <c r="V124" s="7" t="s">
        <v>12</v>
      </c>
      <c r="W124" s="15" t="s">
        <v>461</v>
      </c>
      <c r="X124" s="7">
        <v>4621</v>
      </c>
      <c r="Y124" s="7"/>
    </row>
    <row r="125" spans="1:25" ht="25.5" x14ac:dyDescent="0.25">
      <c r="A125" t="s">
        <v>188</v>
      </c>
      <c r="B125">
        <v>0</v>
      </c>
      <c r="C125">
        <v>7</v>
      </c>
      <c r="D125">
        <v>0</v>
      </c>
      <c r="E125">
        <v>0</v>
      </c>
      <c r="F125">
        <v>0</v>
      </c>
      <c r="G125">
        <v>15</v>
      </c>
      <c r="H125">
        <v>0</v>
      </c>
      <c r="I125">
        <v>0</v>
      </c>
      <c r="J125" s="23" t="s">
        <v>6</v>
      </c>
      <c r="K125" s="24" t="s">
        <v>462</v>
      </c>
      <c r="L125" s="25" t="s">
        <v>44</v>
      </c>
      <c r="M125" s="25" t="s">
        <v>132</v>
      </c>
      <c r="N125" s="26" t="s">
        <v>463</v>
      </c>
      <c r="O125" s="27" t="s">
        <v>329</v>
      </c>
      <c r="P125" s="28">
        <v>1</v>
      </c>
      <c r="Q125" s="29">
        <v>66.069999999999993</v>
      </c>
      <c r="R125" s="30" t="s">
        <v>36</v>
      </c>
      <c r="S125" s="31">
        <v>81.62</v>
      </c>
      <c r="T125" s="57">
        <f t="shared" si="7"/>
        <v>81.62</v>
      </c>
      <c r="U125" s="32" t="s">
        <v>12</v>
      </c>
      <c r="V125" s="7" t="s">
        <v>12</v>
      </c>
      <c r="W125" s="15" t="s">
        <v>464</v>
      </c>
      <c r="X125" s="7">
        <v>4671</v>
      </c>
      <c r="Y125" s="7"/>
    </row>
    <row r="126" spans="1:25" x14ac:dyDescent="0.25">
      <c r="A126" t="s">
        <v>188</v>
      </c>
      <c r="B126">
        <v>0</v>
      </c>
      <c r="C126">
        <v>7</v>
      </c>
      <c r="D126">
        <v>0</v>
      </c>
      <c r="E126">
        <v>0</v>
      </c>
      <c r="F126">
        <v>0</v>
      </c>
      <c r="G126">
        <v>16</v>
      </c>
      <c r="H126">
        <v>0</v>
      </c>
      <c r="I126">
        <v>0</v>
      </c>
      <c r="J126" s="23" t="s">
        <v>6</v>
      </c>
      <c r="K126" s="24" t="s">
        <v>465</v>
      </c>
      <c r="L126" s="25" t="s">
        <v>38</v>
      </c>
      <c r="M126" s="25" t="s">
        <v>133</v>
      </c>
      <c r="N126" s="26" t="s">
        <v>466</v>
      </c>
      <c r="O126" s="27" t="s">
        <v>348</v>
      </c>
      <c r="P126" s="28">
        <v>1</v>
      </c>
      <c r="Q126" s="29">
        <v>663.48</v>
      </c>
      <c r="R126" s="30" t="s">
        <v>36</v>
      </c>
      <c r="S126" s="31">
        <v>819.66</v>
      </c>
      <c r="T126" s="57">
        <f t="shared" si="7"/>
        <v>819.66</v>
      </c>
      <c r="U126" s="32" t="s">
        <v>12</v>
      </c>
      <c r="V126" s="7" t="s">
        <v>12</v>
      </c>
      <c r="W126" s="15" t="s">
        <v>467</v>
      </c>
      <c r="X126" s="7">
        <v>8845</v>
      </c>
      <c r="Y126" s="7"/>
    </row>
    <row r="127" spans="1:25" ht="38.25" x14ac:dyDescent="0.25">
      <c r="A127" t="s">
        <v>188</v>
      </c>
      <c r="B127">
        <v>0</v>
      </c>
      <c r="C127">
        <v>7</v>
      </c>
      <c r="D127">
        <v>0</v>
      </c>
      <c r="E127">
        <v>0</v>
      </c>
      <c r="F127">
        <v>0</v>
      </c>
      <c r="G127">
        <v>17</v>
      </c>
      <c r="H127">
        <v>0</v>
      </c>
      <c r="I127">
        <v>0</v>
      </c>
      <c r="J127" s="23" t="s">
        <v>6</v>
      </c>
      <c r="K127" s="24" t="s">
        <v>468</v>
      </c>
      <c r="L127" s="25" t="s">
        <v>44</v>
      </c>
      <c r="M127" s="25" t="s">
        <v>134</v>
      </c>
      <c r="N127" s="26" t="s">
        <v>469</v>
      </c>
      <c r="O127" s="27" t="s">
        <v>329</v>
      </c>
      <c r="P127" s="28">
        <v>5</v>
      </c>
      <c r="Q127" s="29">
        <v>443.72</v>
      </c>
      <c r="R127" s="30" t="s">
        <v>36</v>
      </c>
      <c r="S127" s="31">
        <v>548.16999999999996</v>
      </c>
      <c r="T127" s="57">
        <f t="shared" si="7"/>
        <v>2740.85</v>
      </c>
      <c r="U127" s="32" t="s">
        <v>12</v>
      </c>
      <c r="V127" s="7" t="s">
        <v>12</v>
      </c>
      <c r="W127" s="15" t="s">
        <v>470</v>
      </c>
      <c r="X127" s="7">
        <v>4557</v>
      </c>
      <c r="Y127" s="7"/>
    </row>
    <row r="128" spans="1:25" ht="25.5" x14ac:dyDescent="0.25">
      <c r="A128" t="s">
        <v>188</v>
      </c>
      <c r="B128">
        <v>0</v>
      </c>
      <c r="C128">
        <v>7</v>
      </c>
      <c r="D128">
        <v>0</v>
      </c>
      <c r="E128">
        <v>0</v>
      </c>
      <c r="F128">
        <v>0</v>
      </c>
      <c r="G128">
        <v>18</v>
      </c>
      <c r="H128">
        <v>0</v>
      </c>
      <c r="I128">
        <v>0</v>
      </c>
      <c r="J128" s="23" t="s">
        <v>6</v>
      </c>
      <c r="K128" s="24" t="s">
        <v>471</v>
      </c>
      <c r="L128" s="25" t="s">
        <v>44</v>
      </c>
      <c r="M128" s="25" t="s">
        <v>135</v>
      </c>
      <c r="N128" s="26" t="s">
        <v>472</v>
      </c>
      <c r="O128" s="27" t="s">
        <v>329</v>
      </c>
      <c r="P128" s="28">
        <v>1</v>
      </c>
      <c r="Q128" s="29">
        <v>9.8000000000000007</v>
      </c>
      <c r="R128" s="30" t="s">
        <v>36</v>
      </c>
      <c r="S128" s="31">
        <v>12.11</v>
      </c>
      <c r="T128" s="57">
        <f t="shared" si="7"/>
        <v>12.11</v>
      </c>
      <c r="U128" s="32" t="s">
        <v>12</v>
      </c>
      <c r="V128" s="7" t="s">
        <v>12</v>
      </c>
      <c r="W128" s="15" t="s">
        <v>473</v>
      </c>
      <c r="X128" s="7">
        <v>4586</v>
      </c>
      <c r="Y128" s="7"/>
    </row>
    <row r="129" spans="1:25" x14ac:dyDescent="0.25">
      <c r="A129">
        <v>1</v>
      </c>
      <c r="B129">
        <v>29</v>
      </c>
      <c r="C129">
        <v>8</v>
      </c>
      <c r="D129">
        <v>0</v>
      </c>
      <c r="E129">
        <v>0</v>
      </c>
      <c r="F129">
        <v>0</v>
      </c>
      <c r="G129">
        <v>0</v>
      </c>
      <c r="H129">
        <v>47</v>
      </c>
      <c r="I129">
        <v>29</v>
      </c>
      <c r="J129" s="23" t="s">
        <v>2</v>
      </c>
      <c r="K129" s="24" t="s">
        <v>474</v>
      </c>
      <c r="L129" s="25"/>
      <c r="M129" s="25"/>
      <c r="N129" s="26" t="s">
        <v>136</v>
      </c>
      <c r="O129" s="27" t="s">
        <v>12</v>
      </c>
      <c r="P129" s="28"/>
      <c r="Q129" s="29">
        <v>0</v>
      </c>
      <c r="R129" s="30" t="s">
        <v>36</v>
      </c>
      <c r="S129" s="31">
        <v>0</v>
      </c>
      <c r="T129" s="57">
        <f>SUM(T130:T157)</f>
        <v>7806.829999999999</v>
      </c>
      <c r="U129" s="32" t="s">
        <v>12</v>
      </c>
      <c r="V129" s="7">
        <v>8</v>
      </c>
      <c r="W129" s="15" t="b">
        <v>0</v>
      </c>
      <c r="X129" s="7" t="s">
        <v>190</v>
      </c>
      <c r="Y129" s="7"/>
    </row>
    <row r="130" spans="1:25" x14ac:dyDescent="0.25">
      <c r="A130" t="s">
        <v>188</v>
      </c>
      <c r="B130">
        <v>0</v>
      </c>
      <c r="C130">
        <v>8</v>
      </c>
      <c r="D130">
        <v>0</v>
      </c>
      <c r="E130">
        <v>0</v>
      </c>
      <c r="F130">
        <v>0</v>
      </c>
      <c r="G130">
        <v>1</v>
      </c>
      <c r="H130">
        <v>0</v>
      </c>
      <c r="I130">
        <v>0</v>
      </c>
      <c r="J130" s="23" t="s">
        <v>6</v>
      </c>
      <c r="K130" s="24" t="s">
        <v>475</v>
      </c>
      <c r="L130" s="25" t="s">
        <v>40</v>
      </c>
      <c r="M130" s="25" t="s">
        <v>137</v>
      </c>
      <c r="N130" s="26" t="s">
        <v>476</v>
      </c>
      <c r="O130" s="27" t="s">
        <v>477</v>
      </c>
      <c r="P130" s="28">
        <v>1</v>
      </c>
      <c r="Q130" s="29">
        <v>1720.71</v>
      </c>
      <c r="R130" s="30" t="s">
        <v>36</v>
      </c>
      <c r="S130" s="31">
        <v>2125.77</v>
      </c>
      <c r="T130" s="57">
        <f t="shared" ref="T130:T157" si="8">ROUND(P130*S130,2)</f>
        <v>2125.77</v>
      </c>
      <c r="U130" s="32" t="s">
        <v>12</v>
      </c>
      <c r="V130" s="7" t="s">
        <v>12</v>
      </c>
      <c r="W130" s="15" t="s">
        <v>478</v>
      </c>
      <c r="X130" s="7">
        <v>114</v>
      </c>
      <c r="Y130" s="7"/>
    </row>
    <row r="131" spans="1:25" ht="38.25" x14ac:dyDescent="0.25">
      <c r="A131" t="s">
        <v>188</v>
      </c>
      <c r="B131">
        <v>0</v>
      </c>
      <c r="C131">
        <v>8</v>
      </c>
      <c r="D131">
        <v>0</v>
      </c>
      <c r="E131">
        <v>0</v>
      </c>
      <c r="F131">
        <v>0</v>
      </c>
      <c r="G131">
        <v>2</v>
      </c>
      <c r="H131">
        <v>0</v>
      </c>
      <c r="I131">
        <v>0</v>
      </c>
      <c r="J131" s="23" t="s">
        <v>6</v>
      </c>
      <c r="K131" s="24" t="s">
        <v>479</v>
      </c>
      <c r="L131" s="25" t="s">
        <v>44</v>
      </c>
      <c r="M131" s="25" t="s">
        <v>138</v>
      </c>
      <c r="N131" s="26" t="s">
        <v>480</v>
      </c>
      <c r="O131" s="27" t="s">
        <v>329</v>
      </c>
      <c r="P131" s="28">
        <v>1</v>
      </c>
      <c r="Q131" s="29">
        <v>296.52999999999997</v>
      </c>
      <c r="R131" s="30" t="s">
        <v>36</v>
      </c>
      <c r="S131" s="31">
        <v>366.33</v>
      </c>
      <c r="T131" s="57">
        <f t="shared" si="8"/>
        <v>366.33</v>
      </c>
      <c r="U131" s="32" t="s">
        <v>12</v>
      </c>
      <c r="V131" s="7" t="s">
        <v>12</v>
      </c>
      <c r="W131" s="15" t="s">
        <v>481</v>
      </c>
      <c r="X131" s="7">
        <v>2868</v>
      </c>
      <c r="Y131" s="7"/>
    </row>
    <row r="132" spans="1:25" ht="25.5" x14ac:dyDescent="0.25">
      <c r="A132" t="s">
        <v>188</v>
      </c>
      <c r="B132">
        <v>0</v>
      </c>
      <c r="C132">
        <v>8</v>
      </c>
      <c r="D132">
        <v>0</v>
      </c>
      <c r="E132">
        <v>0</v>
      </c>
      <c r="F132">
        <v>0</v>
      </c>
      <c r="G132">
        <v>3</v>
      </c>
      <c r="H132">
        <v>0</v>
      </c>
      <c r="I132">
        <v>0</v>
      </c>
      <c r="J132" s="23" t="s">
        <v>6</v>
      </c>
      <c r="K132" s="24" t="s">
        <v>482</v>
      </c>
      <c r="L132" s="25" t="s">
        <v>44</v>
      </c>
      <c r="M132" s="25" t="s">
        <v>139</v>
      </c>
      <c r="N132" s="26" t="s">
        <v>483</v>
      </c>
      <c r="O132" s="27" t="s">
        <v>329</v>
      </c>
      <c r="P132" s="28">
        <v>1</v>
      </c>
      <c r="Q132" s="29">
        <v>82.47</v>
      </c>
      <c r="R132" s="30" t="s">
        <v>36</v>
      </c>
      <c r="S132" s="31">
        <v>101.88</v>
      </c>
      <c r="T132" s="57">
        <f t="shared" si="8"/>
        <v>101.88</v>
      </c>
      <c r="U132" s="32" t="s">
        <v>12</v>
      </c>
      <c r="V132" s="7" t="s">
        <v>12</v>
      </c>
      <c r="W132" s="15" t="e">
        <v>#REF!</v>
      </c>
      <c r="X132" s="7">
        <v>2890</v>
      </c>
      <c r="Y132" s="7"/>
    </row>
    <row r="133" spans="1:25" ht="25.5" x14ac:dyDescent="0.25">
      <c r="A133" t="s">
        <v>188</v>
      </c>
      <c r="B133">
        <v>0</v>
      </c>
      <c r="C133">
        <v>8</v>
      </c>
      <c r="D133">
        <v>0</v>
      </c>
      <c r="E133">
        <v>0</v>
      </c>
      <c r="F133">
        <v>0</v>
      </c>
      <c r="G133">
        <v>4</v>
      </c>
      <c r="H133">
        <v>0</v>
      </c>
      <c r="I133">
        <v>0</v>
      </c>
      <c r="J133" s="23" t="s">
        <v>6</v>
      </c>
      <c r="K133" s="24" t="s">
        <v>484</v>
      </c>
      <c r="L133" s="25" t="s">
        <v>44</v>
      </c>
      <c r="M133" s="25" t="s">
        <v>140</v>
      </c>
      <c r="N133" s="26" t="s">
        <v>485</v>
      </c>
      <c r="O133" s="27" t="s">
        <v>329</v>
      </c>
      <c r="P133" s="28">
        <v>3</v>
      </c>
      <c r="Q133" s="29">
        <v>10.06</v>
      </c>
      <c r="R133" s="30" t="s">
        <v>36</v>
      </c>
      <c r="S133" s="31">
        <v>12.43</v>
      </c>
      <c r="T133" s="57">
        <f t="shared" si="8"/>
        <v>37.29</v>
      </c>
      <c r="U133" s="32" t="s">
        <v>12</v>
      </c>
      <c r="V133" s="7" t="s">
        <v>12</v>
      </c>
      <c r="W133" s="15" t="s">
        <v>486</v>
      </c>
      <c r="X133" s="7">
        <v>2870</v>
      </c>
      <c r="Y133" s="7"/>
    </row>
    <row r="134" spans="1:25" ht="25.5" x14ac:dyDescent="0.25">
      <c r="A134" t="s">
        <v>188</v>
      </c>
      <c r="B134">
        <v>0</v>
      </c>
      <c r="C134">
        <v>8</v>
      </c>
      <c r="D134">
        <v>0</v>
      </c>
      <c r="E134">
        <v>0</v>
      </c>
      <c r="F134">
        <v>0</v>
      </c>
      <c r="G134">
        <v>5</v>
      </c>
      <c r="H134">
        <v>0</v>
      </c>
      <c r="I134">
        <v>0</v>
      </c>
      <c r="J134" s="23" t="s">
        <v>6</v>
      </c>
      <c r="K134" s="24" t="s">
        <v>487</v>
      </c>
      <c r="L134" s="25" t="s">
        <v>44</v>
      </c>
      <c r="M134" s="25" t="s">
        <v>141</v>
      </c>
      <c r="N134" s="26" t="s">
        <v>488</v>
      </c>
      <c r="O134" s="27" t="s">
        <v>329</v>
      </c>
      <c r="P134" s="28">
        <v>2</v>
      </c>
      <c r="Q134" s="29">
        <v>12.6</v>
      </c>
      <c r="R134" s="30" t="s">
        <v>36</v>
      </c>
      <c r="S134" s="31">
        <v>15.57</v>
      </c>
      <c r="T134" s="57">
        <f t="shared" si="8"/>
        <v>31.14</v>
      </c>
      <c r="U134" s="32" t="s">
        <v>12</v>
      </c>
      <c r="V134" s="7" t="s">
        <v>12</v>
      </c>
      <c r="W134" s="15" t="s">
        <v>489</v>
      </c>
      <c r="X134" s="7">
        <v>2874</v>
      </c>
      <c r="Y134" s="7"/>
    </row>
    <row r="135" spans="1:25" ht="25.5" x14ac:dyDescent="0.25">
      <c r="A135" t="s">
        <v>188</v>
      </c>
      <c r="B135">
        <v>0</v>
      </c>
      <c r="C135">
        <v>8</v>
      </c>
      <c r="D135">
        <v>0</v>
      </c>
      <c r="E135">
        <v>0</v>
      </c>
      <c r="F135">
        <v>0</v>
      </c>
      <c r="G135">
        <v>6</v>
      </c>
      <c r="H135">
        <v>0</v>
      </c>
      <c r="I135">
        <v>0</v>
      </c>
      <c r="J135" s="23" t="s">
        <v>6</v>
      </c>
      <c r="K135" s="24" t="s">
        <v>490</v>
      </c>
      <c r="L135" s="25" t="s">
        <v>44</v>
      </c>
      <c r="M135" s="25" t="s">
        <v>142</v>
      </c>
      <c r="N135" s="26" t="s">
        <v>491</v>
      </c>
      <c r="O135" s="27" t="s">
        <v>205</v>
      </c>
      <c r="P135" s="28">
        <v>63.1</v>
      </c>
      <c r="Q135" s="29">
        <v>6.33</v>
      </c>
      <c r="R135" s="30" t="s">
        <v>36</v>
      </c>
      <c r="S135" s="31">
        <v>7.82</v>
      </c>
      <c r="T135" s="57">
        <f t="shared" si="8"/>
        <v>493.44</v>
      </c>
      <c r="U135" s="32" t="s">
        <v>12</v>
      </c>
      <c r="V135" s="7" t="s">
        <v>12</v>
      </c>
      <c r="W135" s="15" t="s">
        <v>492</v>
      </c>
      <c r="X135" s="7">
        <v>2630</v>
      </c>
      <c r="Y135" s="7"/>
    </row>
    <row r="136" spans="1:25" ht="25.5" x14ac:dyDescent="0.25">
      <c r="A136" t="s">
        <v>188</v>
      </c>
      <c r="B136">
        <v>0</v>
      </c>
      <c r="C136">
        <v>8</v>
      </c>
      <c r="D136">
        <v>0</v>
      </c>
      <c r="E136">
        <v>0</v>
      </c>
      <c r="F136">
        <v>0</v>
      </c>
      <c r="G136">
        <v>7</v>
      </c>
      <c r="H136">
        <v>0</v>
      </c>
      <c r="I136">
        <v>0</v>
      </c>
      <c r="J136" s="23" t="s">
        <v>6</v>
      </c>
      <c r="K136" s="24" t="s">
        <v>493</v>
      </c>
      <c r="L136" s="25" t="s">
        <v>44</v>
      </c>
      <c r="M136" s="25" t="s">
        <v>143</v>
      </c>
      <c r="N136" s="26" t="s">
        <v>494</v>
      </c>
      <c r="O136" s="27" t="s">
        <v>205</v>
      </c>
      <c r="P136" s="28">
        <v>23.64</v>
      </c>
      <c r="Q136" s="29">
        <v>8.34</v>
      </c>
      <c r="R136" s="30" t="s">
        <v>36</v>
      </c>
      <c r="S136" s="31">
        <v>10.3</v>
      </c>
      <c r="T136" s="57">
        <f t="shared" si="8"/>
        <v>243.49</v>
      </c>
      <c r="U136" s="32" t="s">
        <v>12</v>
      </c>
      <c r="V136" s="7" t="s">
        <v>12</v>
      </c>
      <c r="W136" s="15" t="s">
        <v>495</v>
      </c>
      <c r="X136" s="7">
        <v>2632</v>
      </c>
      <c r="Y136" s="7"/>
    </row>
    <row r="137" spans="1:25" ht="25.5" x14ac:dyDescent="0.25">
      <c r="A137" t="s">
        <v>188</v>
      </c>
      <c r="B137">
        <v>0</v>
      </c>
      <c r="C137">
        <v>8</v>
      </c>
      <c r="D137">
        <v>0</v>
      </c>
      <c r="E137">
        <v>0</v>
      </c>
      <c r="F137">
        <v>0</v>
      </c>
      <c r="G137">
        <v>8</v>
      </c>
      <c r="H137">
        <v>0</v>
      </c>
      <c r="I137">
        <v>0</v>
      </c>
      <c r="J137" s="23" t="s">
        <v>6</v>
      </c>
      <c r="K137" s="24" t="s">
        <v>496</v>
      </c>
      <c r="L137" s="25" t="s">
        <v>38</v>
      </c>
      <c r="M137" s="25" t="s">
        <v>144</v>
      </c>
      <c r="N137" s="26" t="s">
        <v>497</v>
      </c>
      <c r="O137" s="27" t="s">
        <v>348</v>
      </c>
      <c r="P137" s="28">
        <v>10</v>
      </c>
      <c r="Q137" s="29">
        <v>2.04</v>
      </c>
      <c r="R137" s="30" t="s">
        <v>36</v>
      </c>
      <c r="S137" s="31">
        <v>2.52</v>
      </c>
      <c r="T137" s="57">
        <f t="shared" si="8"/>
        <v>25.2</v>
      </c>
      <c r="U137" s="32" t="s">
        <v>12</v>
      </c>
      <c r="V137" s="7" t="s">
        <v>12</v>
      </c>
      <c r="W137" s="15" t="s">
        <v>498</v>
      </c>
      <c r="X137" s="7">
        <v>7473</v>
      </c>
      <c r="Y137" s="7"/>
    </row>
    <row r="138" spans="1:25" ht="25.5" x14ac:dyDescent="0.25">
      <c r="A138" t="s">
        <v>188</v>
      </c>
      <c r="B138">
        <v>0</v>
      </c>
      <c r="C138">
        <v>8</v>
      </c>
      <c r="D138">
        <v>0</v>
      </c>
      <c r="E138">
        <v>0</v>
      </c>
      <c r="F138">
        <v>0</v>
      </c>
      <c r="G138">
        <v>9</v>
      </c>
      <c r="H138">
        <v>0</v>
      </c>
      <c r="I138">
        <v>0</v>
      </c>
      <c r="J138" s="23" t="s">
        <v>6</v>
      </c>
      <c r="K138" s="24" t="s">
        <v>499</v>
      </c>
      <c r="L138" s="25" t="s">
        <v>44</v>
      </c>
      <c r="M138" s="25" t="s">
        <v>145</v>
      </c>
      <c r="N138" s="26" t="s">
        <v>500</v>
      </c>
      <c r="O138" s="27" t="s">
        <v>205</v>
      </c>
      <c r="P138" s="28">
        <v>23.9</v>
      </c>
      <c r="Q138" s="29">
        <v>5.32</v>
      </c>
      <c r="R138" s="30" t="s">
        <v>36</v>
      </c>
      <c r="S138" s="31">
        <v>6.57</v>
      </c>
      <c r="T138" s="57">
        <f t="shared" si="8"/>
        <v>157.02000000000001</v>
      </c>
      <c r="U138" s="32" t="s">
        <v>12</v>
      </c>
      <c r="V138" s="7" t="s">
        <v>12</v>
      </c>
      <c r="W138" s="15" t="s">
        <v>501</v>
      </c>
      <c r="X138" s="7">
        <v>4822</v>
      </c>
      <c r="Y138" s="7"/>
    </row>
    <row r="139" spans="1:25" ht="25.5" x14ac:dyDescent="0.25">
      <c r="A139" t="s">
        <v>188</v>
      </c>
      <c r="B139">
        <v>0</v>
      </c>
      <c r="C139">
        <v>8</v>
      </c>
      <c r="D139">
        <v>0</v>
      </c>
      <c r="E139">
        <v>0</v>
      </c>
      <c r="F139">
        <v>0</v>
      </c>
      <c r="G139">
        <v>10</v>
      </c>
      <c r="H139">
        <v>0</v>
      </c>
      <c r="I139">
        <v>0</v>
      </c>
      <c r="J139" s="23" t="s">
        <v>6</v>
      </c>
      <c r="K139" s="24" t="s">
        <v>502</v>
      </c>
      <c r="L139" s="25" t="s">
        <v>44</v>
      </c>
      <c r="M139" s="25" t="s">
        <v>146</v>
      </c>
      <c r="N139" s="26" t="s">
        <v>503</v>
      </c>
      <c r="O139" s="27" t="s">
        <v>329</v>
      </c>
      <c r="P139" s="28">
        <v>21</v>
      </c>
      <c r="Q139" s="29">
        <v>11.58</v>
      </c>
      <c r="R139" s="30" t="s">
        <v>36</v>
      </c>
      <c r="S139" s="31">
        <v>14.31</v>
      </c>
      <c r="T139" s="57">
        <f t="shared" si="8"/>
        <v>300.51</v>
      </c>
      <c r="U139" s="32" t="s">
        <v>12</v>
      </c>
      <c r="V139" s="7" t="s">
        <v>12</v>
      </c>
      <c r="W139" s="15" t="s">
        <v>504</v>
      </c>
      <c r="X139" s="7">
        <v>2793</v>
      </c>
      <c r="Y139" s="7"/>
    </row>
    <row r="140" spans="1:25" ht="25.5" x14ac:dyDescent="0.25">
      <c r="A140" t="s">
        <v>188</v>
      </c>
      <c r="B140">
        <v>0</v>
      </c>
      <c r="C140">
        <v>8</v>
      </c>
      <c r="D140">
        <v>0</v>
      </c>
      <c r="E140">
        <v>0</v>
      </c>
      <c r="F140">
        <v>0</v>
      </c>
      <c r="G140">
        <v>11</v>
      </c>
      <c r="H140">
        <v>0</v>
      </c>
      <c r="I140">
        <v>0</v>
      </c>
      <c r="J140" s="23" t="s">
        <v>6</v>
      </c>
      <c r="K140" s="24" t="s">
        <v>505</v>
      </c>
      <c r="L140" s="25" t="s">
        <v>44</v>
      </c>
      <c r="M140" s="25" t="s">
        <v>147</v>
      </c>
      <c r="N140" s="26" t="s">
        <v>506</v>
      </c>
      <c r="O140" s="27" t="s">
        <v>329</v>
      </c>
      <c r="P140" s="28">
        <v>3</v>
      </c>
      <c r="Q140" s="29">
        <v>22.12</v>
      </c>
      <c r="R140" s="30" t="s">
        <v>36</v>
      </c>
      <c r="S140" s="31">
        <v>27.33</v>
      </c>
      <c r="T140" s="57">
        <f t="shared" si="8"/>
        <v>81.99</v>
      </c>
      <c r="U140" s="32" t="s">
        <v>12</v>
      </c>
      <c r="V140" s="7" t="s">
        <v>12</v>
      </c>
      <c r="W140" s="15" t="s">
        <v>507</v>
      </c>
      <c r="X140" s="7">
        <v>2792</v>
      </c>
      <c r="Y140" s="7"/>
    </row>
    <row r="141" spans="1:25" ht="25.5" x14ac:dyDescent="0.25">
      <c r="A141" t="s">
        <v>188</v>
      </c>
      <c r="B141">
        <v>0</v>
      </c>
      <c r="C141">
        <v>8</v>
      </c>
      <c r="D141">
        <v>0</v>
      </c>
      <c r="E141">
        <v>0</v>
      </c>
      <c r="F141">
        <v>0</v>
      </c>
      <c r="G141">
        <v>12</v>
      </c>
      <c r="H141">
        <v>0</v>
      </c>
      <c r="I141">
        <v>0</v>
      </c>
      <c r="J141" s="23" t="s">
        <v>6</v>
      </c>
      <c r="K141" s="24" t="s">
        <v>508</v>
      </c>
      <c r="L141" s="25" t="s">
        <v>44</v>
      </c>
      <c r="M141" s="25" t="s">
        <v>148</v>
      </c>
      <c r="N141" s="26" t="s">
        <v>509</v>
      </c>
      <c r="O141" s="27" t="s">
        <v>329</v>
      </c>
      <c r="P141" s="28">
        <v>1</v>
      </c>
      <c r="Q141" s="29">
        <v>22.87</v>
      </c>
      <c r="R141" s="30" t="s">
        <v>36</v>
      </c>
      <c r="S141" s="31">
        <v>28.25</v>
      </c>
      <c r="T141" s="57">
        <f t="shared" si="8"/>
        <v>28.25</v>
      </c>
      <c r="U141" s="32" t="s">
        <v>12</v>
      </c>
      <c r="V141" s="7" t="s">
        <v>12</v>
      </c>
      <c r="W141" s="15" t="s">
        <v>510</v>
      </c>
      <c r="X141" s="7">
        <v>2901</v>
      </c>
      <c r="Y141" s="7"/>
    </row>
    <row r="142" spans="1:25" ht="25.5" x14ac:dyDescent="0.25">
      <c r="A142" t="s">
        <v>188</v>
      </c>
      <c r="B142">
        <v>0</v>
      </c>
      <c r="C142">
        <v>8</v>
      </c>
      <c r="D142">
        <v>0</v>
      </c>
      <c r="E142">
        <v>0</v>
      </c>
      <c r="F142">
        <v>0</v>
      </c>
      <c r="G142">
        <v>13</v>
      </c>
      <c r="H142">
        <v>0</v>
      </c>
      <c r="I142">
        <v>0</v>
      </c>
      <c r="J142" s="23" t="s">
        <v>6</v>
      </c>
      <c r="K142" s="24" t="s">
        <v>511</v>
      </c>
      <c r="L142" s="25" t="s">
        <v>44</v>
      </c>
      <c r="M142" s="25" t="s">
        <v>149</v>
      </c>
      <c r="N142" s="26" t="s">
        <v>512</v>
      </c>
      <c r="O142" s="27" t="s">
        <v>329</v>
      </c>
      <c r="P142" s="28">
        <v>7</v>
      </c>
      <c r="Q142" s="29">
        <v>40.35</v>
      </c>
      <c r="R142" s="30" t="s">
        <v>36</v>
      </c>
      <c r="S142" s="31">
        <v>49.85</v>
      </c>
      <c r="T142" s="57">
        <f t="shared" si="8"/>
        <v>348.95</v>
      </c>
      <c r="U142" s="32" t="s">
        <v>12</v>
      </c>
      <c r="V142" s="7" t="s">
        <v>12</v>
      </c>
      <c r="W142" s="15" t="s">
        <v>513</v>
      </c>
      <c r="X142" s="7">
        <v>2971</v>
      </c>
      <c r="Y142" s="7"/>
    </row>
    <row r="143" spans="1:25" ht="25.5" x14ac:dyDescent="0.25">
      <c r="A143" t="s">
        <v>188</v>
      </c>
      <c r="B143">
        <v>0</v>
      </c>
      <c r="C143">
        <v>8</v>
      </c>
      <c r="D143">
        <v>0</v>
      </c>
      <c r="E143">
        <v>0</v>
      </c>
      <c r="F143">
        <v>0</v>
      </c>
      <c r="G143">
        <v>14</v>
      </c>
      <c r="H143">
        <v>0</v>
      </c>
      <c r="I143">
        <v>0</v>
      </c>
      <c r="J143" s="23" t="s">
        <v>6</v>
      </c>
      <c r="K143" s="24" t="s">
        <v>514</v>
      </c>
      <c r="L143" s="25" t="s">
        <v>44</v>
      </c>
      <c r="M143" s="25" t="s">
        <v>150</v>
      </c>
      <c r="N143" s="26" t="s">
        <v>515</v>
      </c>
      <c r="O143" s="27" t="s">
        <v>329</v>
      </c>
      <c r="P143" s="28">
        <v>1</v>
      </c>
      <c r="Q143" s="29">
        <v>46.48</v>
      </c>
      <c r="R143" s="30" t="s">
        <v>36</v>
      </c>
      <c r="S143" s="31">
        <v>57.42</v>
      </c>
      <c r="T143" s="57">
        <f t="shared" si="8"/>
        <v>57.42</v>
      </c>
      <c r="U143" s="32" t="s">
        <v>12</v>
      </c>
      <c r="V143" s="7" t="s">
        <v>12</v>
      </c>
      <c r="W143" s="15" t="s">
        <v>516</v>
      </c>
      <c r="X143" s="7">
        <v>2974</v>
      </c>
      <c r="Y143" s="7"/>
    </row>
    <row r="144" spans="1:25" ht="25.5" x14ac:dyDescent="0.25">
      <c r="A144" t="s">
        <v>188</v>
      </c>
      <c r="B144">
        <v>0</v>
      </c>
      <c r="C144">
        <v>8</v>
      </c>
      <c r="D144">
        <v>0</v>
      </c>
      <c r="E144">
        <v>0</v>
      </c>
      <c r="F144">
        <v>0</v>
      </c>
      <c r="G144">
        <v>15</v>
      </c>
      <c r="H144">
        <v>0</v>
      </c>
      <c r="I144">
        <v>0</v>
      </c>
      <c r="J144" s="23" t="s">
        <v>6</v>
      </c>
      <c r="K144" s="24" t="s">
        <v>517</v>
      </c>
      <c r="L144" s="25" t="s">
        <v>44</v>
      </c>
      <c r="M144" s="25" t="s">
        <v>151</v>
      </c>
      <c r="N144" s="26" t="s">
        <v>518</v>
      </c>
      <c r="O144" s="27" t="s">
        <v>329</v>
      </c>
      <c r="P144" s="28">
        <v>6</v>
      </c>
      <c r="Q144" s="29">
        <v>27.04</v>
      </c>
      <c r="R144" s="30" t="s">
        <v>36</v>
      </c>
      <c r="S144" s="31">
        <v>33.409999999999997</v>
      </c>
      <c r="T144" s="57">
        <f t="shared" si="8"/>
        <v>200.46</v>
      </c>
      <c r="U144" s="32" t="s">
        <v>12</v>
      </c>
      <c r="V144" s="7" t="s">
        <v>12</v>
      </c>
      <c r="W144" s="15" t="s">
        <v>519</v>
      </c>
      <c r="X144" s="7">
        <v>2944</v>
      </c>
      <c r="Y144" s="7"/>
    </row>
    <row r="145" spans="1:25" ht="25.5" x14ac:dyDescent="0.25">
      <c r="A145" t="s">
        <v>188</v>
      </c>
      <c r="B145">
        <v>0</v>
      </c>
      <c r="C145">
        <v>8</v>
      </c>
      <c r="D145">
        <v>0</v>
      </c>
      <c r="E145">
        <v>0</v>
      </c>
      <c r="F145">
        <v>0</v>
      </c>
      <c r="G145">
        <v>16</v>
      </c>
      <c r="H145">
        <v>0</v>
      </c>
      <c r="I145">
        <v>0</v>
      </c>
      <c r="J145" s="23" t="s">
        <v>6</v>
      </c>
      <c r="K145" s="24" t="s">
        <v>520</v>
      </c>
      <c r="L145" s="25" t="s">
        <v>44</v>
      </c>
      <c r="M145" s="25" t="s">
        <v>152</v>
      </c>
      <c r="N145" s="26" t="s">
        <v>521</v>
      </c>
      <c r="O145" s="27" t="s">
        <v>329</v>
      </c>
      <c r="P145" s="28">
        <v>2</v>
      </c>
      <c r="Q145" s="29">
        <v>29.25</v>
      </c>
      <c r="R145" s="30" t="s">
        <v>36</v>
      </c>
      <c r="S145" s="31">
        <v>36.14</v>
      </c>
      <c r="T145" s="57">
        <f t="shared" si="8"/>
        <v>72.28</v>
      </c>
      <c r="U145" s="32" t="s">
        <v>12</v>
      </c>
      <c r="V145" s="7" t="s">
        <v>12</v>
      </c>
      <c r="W145" s="15" t="s">
        <v>522</v>
      </c>
      <c r="X145" s="7">
        <v>2945</v>
      </c>
      <c r="Y145" s="7"/>
    </row>
    <row r="146" spans="1:25" ht="25.5" x14ac:dyDescent="0.25">
      <c r="A146" t="s">
        <v>188</v>
      </c>
      <c r="B146">
        <v>0</v>
      </c>
      <c r="C146">
        <v>8</v>
      </c>
      <c r="D146">
        <v>0</v>
      </c>
      <c r="E146">
        <v>0</v>
      </c>
      <c r="F146">
        <v>0</v>
      </c>
      <c r="G146">
        <v>17</v>
      </c>
      <c r="H146">
        <v>0</v>
      </c>
      <c r="I146">
        <v>0</v>
      </c>
      <c r="J146" s="23" t="s">
        <v>6</v>
      </c>
      <c r="K146" s="24" t="s">
        <v>523</v>
      </c>
      <c r="L146" s="25" t="s">
        <v>44</v>
      </c>
      <c r="M146" s="25" t="s">
        <v>153</v>
      </c>
      <c r="N146" s="26" t="s">
        <v>524</v>
      </c>
      <c r="O146" s="27" t="s">
        <v>329</v>
      </c>
      <c r="P146" s="28">
        <v>3</v>
      </c>
      <c r="Q146" s="29">
        <v>36.54</v>
      </c>
      <c r="R146" s="30" t="s">
        <v>36</v>
      </c>
      <c r="S146" s="31">
        <v>45.14</v>
      </c>
      <c r="T146" s="57">
        <f t="shared" si="8"/>
        <v>135.41999999999999</v>
      </c>
      <c r="U146" s="32" t="s">
        <v>12</v>
      </c>
      <c r="V146" s="7" t="s">
        <v>12</v>
      </c>
      <c r="W146" s="15" t="s">
        <v>525</v>
      </c>
      <c r="X146" s="7">
        <v>2941</v>
      </c>
      <c r="Y146" s="7"/>
    </row>
    <row r="147" spans="1:25" x14ac:dyDescent="0.25">
      <c r="A147" t="s">
        <v>188</v>
      </c>
      <c r="B147">
        <v>0</v>
      </c>
      <c r="C147">
        <v>8</v>
      </c>
      <c r="D147">
        <v>0</v>
      </c>
      <c r="E147">
        <v>0</v>
      </c>
      <c r="F147">
        <v>0</v>
      </c>
      <c r="G147">
        <v>18</v>
      </c>
      <c r="H147">
        <v>0</v>
      </c>
      <c r="I147">
        <v>0</v>
      </c>
      <c r="J147" s="23" t="s">
        <v>6</v>
      </c>
      <c r="K147" s="24" t="s">
        <v>526</v>
      </c>
      <c r="L147" s="25" t="s">
        <v>44</v>
      </c>
      <c r="M147" s="25" t="s">
        <v>154</v>
      </c>
      <c r="N147" s="26" t="s">
        <v>527</v>
      </c>
      <c r="O147" s="27" t="s">
        <v>329</v>
      </c>
      <c r="P147" s="28">
        <v>1</v>
      </c>
      <c r="Q147" s="29">
        <v>28.47</v>
      </c>
      <c r="R147" s="30" t="s">
        <v>36</v>
      </c>
      <c r="S147" s="31">
        <v>35.17</v>
      </c>
      <c r="T147" s="57">
        <f t="shared" si="8"/>
        <v>35.17</v>
      </c>
      <c r="U147" s="32" t="s">
        <v>12</v>
      </c>
      <c r="V147" s="7" t="s">
        <v>12</v>
      </c>
      <c r="W147" s="15" t="s">
        <v>528</v>
      </c>
      <c r="X147" s="7">
        <v>3224</v>
      </c>
      <c r="Y147" s="7"/>
    </row>
    <row r="148" spans="1:25" x14ac:dyDescent="0.25">
      <c r="A148" t="s">
        <v>188</v>
      </c>
      <c r="B148">
        <v>0</v>
      </c>
      <c r="C148">
        <v>8</v>
      </c>
      <c r="D148">
        <v>0</v>
      </c>
      <c r="E148">
        <v>0</v>
      </c>
      <c r="F148">
        <v>0</v>
      </c>
      <c r="G148">
        <v>19</v>
      </c>
      <c r="H148">
        <v>0</v>
      </c>
      <c r="I148">
        <v>0</v>
      </c>
      <c r="J148" s="23" t="s">
        <v>6</v>
      </c>
      <c r="K148" s="24" t="s">
        <v>529</v>
      </c>
      <c r="L148" s="25" t="s">
        <v>44</v>
      </c>
      <c r="M148" s="25" t="s">
        <v>155</v>
      </c>
      <c r="N148" s="26" t="s">
        <v>530</v>
      </c>
      <c r="O148" s="27" t="s">
        <v>329</v>
      </c>
      <c r="P148" s="28">
        <v>3</v>
      </c>
      <c r="Q148" s="29">
        <v>44.14</v>
      </c>
      <c r="R148" s="30" t="s">
        <v>36</v>
      </c>
      <c r="S148" s="31">
        <v>54.53</v>
      </c>
      <c r="T148" s="57">
        <f t="shared" si="8"/>
        <v>163.59</v>
      </c>
      <c r="U148" s="32" t="s">
        <v>12</v>
      </c>
      <c r="V148" s="7" t="s">
        <v>12</v>
      </c>
      <c r="W148" s="15" t="s">
        <v>531</v>
      </c>
      <c r="X148" s="7">
        <v>3223</v>
      </c>
      <c r="Y148" s="7"/>
    </row>
    <row r="149" spans="1:25" ht="25.5" x14ac:dyDescent="0.25">
      <c r="A149" t="s">
        <v>188</v>
      </c>
      <c r="B149">
        <v>0</v>
      </c>
      <c r="C149">
        <v>8</v>
      </c>
      <c r="D149">
        <v>0</v>
      </c>
      <c r="E149">
        <v>0</v>
      </c>
      <c r="F149">
        <v>0</v>
      </c>
      <c r="G149">
        <v>20</v>
      </c>
      <c r="H149">
        <v>0</v>
      </c>
      <c r="I149">
        <v>0</v>
      </c>
      <c r="J149" s="23" t="s">
        <v>6</v>
      </c>
      <c r="K149" s="24" t="s">
        <v>532</v>
      </c>
      <c r="L149" s="25" t="s">
        <v>38</v>
      </c>
      <c r="M149" s="25" t="s">
        <v>156</v>
      </c>
      <c r="N149" s="26" t="s">
        <v>533</v>
      </c>
      <c r="O149" s="27" t="s">
        <v>348</v>
      </c>
      <c r="P149" s="28">
        <v>8</v>
      </c>
      <c r="Q149" s="29">
        <v>52.05</v>
      </c>
      <c r="R149" s="30" t="s">
        <v>36</v>
      </c>
      <c r="S149" s="31">
        <v>64.3</v>
      </c>
      <c r="T149" s="57">
        <f t="shared" si="8"/>
        <v>514.4</v>
      </c>
      <c r="U149" s="32" t="s">
        <v>12</v>
      </c>
      <c r="V149" s="7" t="s">
        <v>12</v>
      </c>
      <c r="W149" s="15" t="s">
        <v>534</v>
      </c>
      <c r="X149" s="7">
        <v>9442</v>
      </c>
      <c r="Y149" s="7"/>
    </row>
    <row r="150" spans="1:25" ht="25.5" x14ac:dyDescent="0.25">
      <c r="A150" t="s">
        <v>188</v>
      </c>
      <c r="B150">
        <v>0</v>
      </c>
      <c r="C150">
        <v>8</v>
      </c>
      <c r="D150">
        <v>0</v>
      </c>
      <c r="E150">
        <v>0</v>
      </c>
      <c r="F150">
        <v>0</v>
      </c>
      <c r="G150">
        <v>21</v>
      </c>
      <c r="H150">
        <v>0</v>
      </c>
      <c r="I150">
        <v>0</v>
      </c>
      <c r="J150" s="23" t="s">
        <v>6</v>
      </c>
      <c r="K150" s="24" t="s">
        <v>535</v>
      </c>
      <c r="L150" s="25" t="s">
        <v>38</v>
      </c>
      <c r="M150" s="25" t="s">
        <v>157</v>
      </c>
      <c r="N150" s="26" t="s">
        <v>536</v>
      </c>
      <c r="O150" s="27" t="s">
        <v>348</v>
      </c>
      <c r="P150" s="28">
        <v>2</v>
      </c>
      <c r="Q150" s="29">
        <v>36.9</v>
      </c>
      <c r="R150" s="30" t="s">
        <v>36</v>
      </c>
      <c r="S150" s="31">
        <v>45.59</v>
      </c>
      <c r="T150" s="57">
        <f t="shared" si="8"/>
        <v>91.18</v>
      </c>
      <c r="U150" s="32" t="s">
        <v>12</v>
      </c>
      <c r="V150" s="7" t="s">
        <v>12</v>
      </c>
      <c r="W150" s="15" t="s">
        <v>537</v>
      </c>
      <c r="X150" s="7">
        <v>9443</v>
      </c>
      <c r="Y150" s="7"/>
    </row>
    <row r="151" spans="1:25" x14ac:dyDescent="0.25">
      <c r="A151" t="s">
        <v>188</v>
      </c>
      <c r="B151">
        <v>0</v>
      </c>
      <c r="C151">
        <v>8</v>
      </c>
      <c r="D151">
        <v>0</v>
      </c>
      <c r="E151">
        <v>0</v>
      </c>
      <c r="F151">
        <v>0</v>
      </c>
      <c r="G151">
        <v>22</v>
      </c>
      <c r="H151">
        <v>0</v>
      </c>
      <c r="I151">
        <v>0</v>
      </c>
      <c r="J151" s="23" t="s">
        <v>6</v>
      </c>
      <c r="K151" s="24" t="s">
        <v>538</v>
      </c>
      <c r="L151" s="25" t="s">
        <v>38</v>
      </c>
      <c r="M151" s="25" t="s">
        <v>158</v>
      </c>
      <c r="N151" s="26" t="s">
        <v>539</v>
      </c>
      <c r="O151" s="27" t="s">
        <v>348</v>
      </c>
      <c r="P151" s="28">
        <v>13</v>
      </c>
      <c r="Q151" s="29">
        <v>45.17</v>
      </c>
      <c r="R151" s="30" t="s">
        <v>36</v>
      </c>
      <c r="S151" s="31">
        <v>55.8</v>
      </c>
      <c r="T151" s="57">
        <f t="shared" si="8"/>
        <v>725.4</v>
      </c>
      <c r="U151" s="32" t="s">
        <v>12</v>
      </c>
      <c r="V151" s="7" t="s">
        <v>12</v>
      </c>
      <c r="W151" s="15" t="s">
        <v>540</v>
      </c>
      <c r="X151" s="7">
        <v>9337</v>
      </c>
      <c r="Y151" s="7"/>
    </row>
    <row r="152" spans="1:25" ht="25.5" x14ac:dyDescent="0.25">
      <c r="A152" t="s">
        <v>188</v>
      </c>
      <c r="B152">
        <v>0</v>
      </c>
      <c r="C152">
        <v>8</v>
      </c>
      <c r="D152">
        <v>0</v>
      </c>
      <c r="E152">
        <v>0</v>
      </c>
      <c r="F152">
        <v>0</v>
      </c>
      <c r="G152">
        <v>23</v>
      </c>
      <c r="H152">
        <v>0</v>
      </c>
      <c r="I152">
        <v>0</v>
      </c>
      <c r="J152" s="23" t="s">
        <v>6</v>
      </c>
      <c r="K152" s="24" t="s">
        <v>541</v>
      </c>
      <c r="L152" s="25" t="s">
        <v>38</v>
      </c>
      <c r="M152" s="25" t="s">
        <v>159</v>
      </c>
      <c r="N152" s="26" t="s">
        <v>542</v>
      </c>
      <c r="O152" s="27" t="s">
        <v>348</v>
      </c>
      <c r="P152" s="28">
        <v>4</v>
      </c>
      <c r="Q152" s="29">
        <v>39.119999999999997</v>
      </c>
      <c r="R152" s="30" t="s">
        <v>36</v>
      </c>
      <c r="S152" s="31">
        <v>48.33</v>
      </c>
      <c r="T152" s="57">
        <f t="shared" si="8"/>
        <v>193.32</v>
      </c>
      <c r="U152" s="32" t="s">
        <v>12</v>
      </c>
      <c r="V152" s="7" t="s">
        <v>12</v>
      </c>
      <c r="W152" s="15" t="s">
        <v>543</v>
      </c>
      <c r="X152" s="7">
        <v>9445</v>
      </c>
      <c r="Y152" s="7"/>
    </row>
    <row r="153" spans="1:25" ht="25.5" x14ac:dyDescent="0.25">
      <c r="A153" t="s">
        <v>188</v>
      </c>
      <c r="B153">
        <v>0</v>
      </c>
      <c r="C153">
        <v>8</v>
      </c>
      <c r="D153">
        <v>0</v>
      </c>
      <c r="E153">
        <v>0</v>
      </c>
      <c r="F153">
        <v>0</v>
      </c>
      <c r="G153">
        <v>24</v>
      </c>
      <c r="H153">
        <v>0</v>
      </c>
      <c r="I153">
        <v>0</v>
      </c>
      <c r="J153" s="23" t="s">
        <v>6</v>
      </c>
      <c r="K153" s="24" t="s">
        <v>544</v>
      </c>
      <c r="L153" s="25" t="s">
        <v>44</v>
      </c>
      <c r="M153" s="25" t="s">
        <v>160</v>
      </c>
      <c r="N153" s="26" t="s">
        <v>545</v>
      </c>
      <c r="O153" s="27" t="s">
        <v>329</v>
      </c>
      <c r="P153" s="28">
        <v>4</v>
      </c>
      <c r="Q153" s="29">
        <v>30.66</v>
      </c>
      <c r="R153" s="30" t="s">
        <v>36</v>
      </c>
      <c r="S153" s="31">
        <v>37.880000000000003</v>
      </c>
      <c r="T153" s="57">
        <f t="shared" si="8"/>
        <v>151.52000000000001</v>
      </c>
      <c r="U153" s="32" t="s">
        <v>12</v>
      </c>
      <c r="V153" s="7" t="s">
        <v>12</v>
      </c>
      <c r="W153" s="15" t="s">
        <v>546</v>
      </c>
      <c r="X153" s="7">
        <v>3092</v>
      </c>
      <c r="Y153" s="7"/>
    </row>
    <row r="154" spans="1:25" ht="25.5" x14ac:dyDescent="0.25">
      <c r="A154" t="s">
        <v>188</v>
      </c>
      <c r="B154">
        <v>0</v>
      </c>
      <c r="C154">
        <v>8</v>
      </c>
      <c r="D154">
        <v>0</v>
      </c>
      <c r="E154">
        <v>0</v>
      </c>
      <c r="F154">
        <v>0</v>
      </c>
      <c r="G154">
        <v>25</v>
      </c>
      <c r="H154">
        <v>0</v>
      </c>
      <c r="I154">
        <v>0</v>
      </c>
      <c r="J154" s="23" t="s">
        <v>6</v>
      </c>
      <c r="K154" s="24" t="s">
        <v>547</v>
      </c>
      <c r="L154" s="25" t="s">
        <v>44</v>
      </c>
      <c r="M154" s="25" t="s">
        <v>161</v>
      </c>
      <c r="N154" s="26" t="s">
        <v>548</v>
      </c>
      <c r="O154" s="27" t="s">
        <v>205</v>
      </c>
      <c r="P154" s="28">
        <v>252.91</v>
      </c>
      <c r="Q154" s="29">
        <v>2.7</v>
      </c>
      <c r="R154" s="30" t="s">
        <v>36</v>
      </c>
      <c r="S154" s="31">
        <v>3.34</v>
      </c>
      <c r="T154" s="57">
        <f t="shared" si="8"/>
        <v>844.72</v>
      </c>
      <c r="U154" s="32" t="s">
        <v>12</v>
      </c>
      <c r="V154" s="7" t="s">
        <v>12</v>
      </c>
      <c r="W154" s="15" t="s">
        <v>549</v>
      </c>
      <c r="X154" s="7">
        <v>2755</v>
      </c>
      <c r="Y154" s="7"/>
    </row>
    <row r="155" spans="1:25" ht="25.5" x14ac:dyDescent="0.25">
      <c r="A155" t="s">
        <v>188</v>
      </c>
      <c r="B155">
        <v>0</v>
      </c>
      <c r="C155">
        <v>8</v>
      </c>
      <c r="D155">
        <v>0</v>
      </c>
      <c r="E155">
        <v>0</v>
      </c>
      <c r="F155">
        <v>0</v>
      </c>
      <c r="G155">
        <v>26</v>
      </c>
      <c r="H155">
        <v>0</v>
      </c>
      <c r="I155">
        <v>0</v>
      </c>
      <c r="J155" s="23" t="s">
        <v>6</v>
      </c>
      <c r="K155" s="24" t="s">
        <v>550</v>
      </c>
      <c r="L155" s="25" t="s">
        <v>44</v>
      </c>
      <c r="M155" s="25" t="s">
        <v>162</v>
      </c>
      <c r="N155" s="26" t="s">
        <v>551</v>
      </c>
      <c r="O155" s="27" t="s">
        <v>205</v>
      </c>
      <c r="P155" s="28">
        <v>12.22</v>
      </c>
      <c r="Q155" s="29">
        <v>4.28</v>
      </c>
      <c r="R155" s="30" t="s">
        <v>36</v>
      </c>
      <c r="S155" s="31">
        <v>5.29</v>
      </c>
      <c r="T155" s="57">
        <f t="shared" si="8"/>
        <v>64.64</v>
      </c>
      <c r="U155" s="32" t="s">
        <v>12</v>
      </c>
      <c r="V155" s="7" t="s">
        <v>12</v>
      </c>
      <c r="W155" s="15" t="s">
        <v>552</v>
      </c>
      <c r="X155" s="7">
        <v>2757</v>
      </c>
      <c r="Y155" s="7"/>
    </row>
    <row r="156" spans="1:25" ht="25.5" x14ac:dyDescent="0.25">
      <c r="A156" t="s">
        <v>188</v>
      </c>
      <c r="B156">
        <v>0</v>
      </c>
      <c r="C156">
        <v>8</v>
      </c>
      <c r="D156">
        <v>0</v>
      </c>
      <c r="E156">
        <v>0</v>
      </c>
      <c r="F156">
        <v>0</v>
      </c>
      <c r="G156">
        <v>27</v>
      </c>
      <c r="H156">
        <v>0</v>
      </c>
      <c r="I156">
        <v>0</v>
      </c>
      <c r="J156" s="23" t="s">
        <v>6</v>
      </c>
      <c r="K156" s="24" t="s">
        <v>553</v>
      </c>
      <c r="L156" s="25" t="s">
        <v>44</v>
      </c>
      <c r="M156" s="25" t="s">
        <v>163</v>
      </c>
      <c r="N156" s="26" t="s">
        <v>554</v>
      </c>
      <c r="O156" s="27" t="s">
        <v>205</v>
      </c>
      <c r="P156" s="28">
        <v>7.74</v>
      </c>
      <c r="Q156" s="29">
        <v>5.82</v>
      </c>
      <c r="R156" s="30" t="s">
        <v>36</v>
      </c>
      <c r="S156" s="31">
        <v>7.19</v>
      </c>
      <c r="T156" s="57">
        <f t="shared" si="8"/>
        <v>55.65</v>
      </c>
      <c r="U156" s="32" t="s">
        <v>12</v>
      </c>
      <c r="V156" s="7" t="s">
        <v>12</v>
      </c>
      <c r="W156" s="15" t="s">
        <v>555</v>
      </c>
      <c r="X156" s="7">
        <v>2759</v>
      </c>
      <c r="Y156" s="7"/>
    </row>
    <row r="157" spans="1:25" ht="25.5" x14ac:dyDescent="0.25">
      <c r="A157" t="s">
        <v>188</v>
      </c>
      <c r="B157">
        <v>0</v>
      </c>
      <c r="C157">
        <v>8</v>
      </c>
      <c r="D157">
        <v>0</v>
      </c>
      <c r="E157">
        <v>0</v>
      </c>
      <c r="F157">
        <v>0</v>
      </c>
      <c r="G157">
        <v>28</v>
      </c>
      <c r="H157">
        <v>0</v>
      </c>
      <c r="I157">
        <v>0</v>
      </c>
      <c r="J157" s="23" t="s">
        <v>6</v>
      </c>
      <c r="K157" s="24" t="s">
        <v>556</v>
      </c>
      <c r="L157" s="25" t="s">
        <v>44</v>
      </c>
      <c r="M157" s="25" t="s">
        <v>164</v>
      </c>
      <c r="N157" s="26" t="s">
        <v>557</v>
      </c>
      <c r="O157" s="27" t="s">
        <v>205</v>
      </c>
      <c r="P157" s="28">
        <v>20</v>
      </c>
      <c r="Q157" s="29">
        <v>6.49</v>
      </c>
      <c r="R157" s="30" t="s">
        <v>36</v>
      </c>
      <c r="S157" s="31">
        <v>8.02</v>
      </c>
      <c r="T157" s="57">
        <f t="shared" si="8"/>
        <v>160.4</v>
      </c>
      <c r="U157" s="32" t="s">
        <v>12</v>
      </c>
      <c r="V157" s="7" t="s">
        <v>12</v>
      </c>
      <c r="W157" s="15" t="s">
        <v>558</v>
      </c>
      <c r="X157" s="7">
        <v>2766</v>
      </c>
      <c r="Y157" s="7"/>
    </row>
    <row r="158" spans="1:25" x14ac:dyDescent="0.25">
      <c r="A158">
        <v>1</v>
      </c>
      <c r="B158">
        <v>10</v>
      </c>
      <c r="C158">
        <v>9</v>
      </c>
      <c r="D158">
        <v>0</v>
      </c>
      <c r="E158">
        <v>0</v>
      </c>
      <c r="F158">
        <v>0</v>
      </c>
      <c r="G158">
        <v>0</v>
      </c>
      <c r="H158">
        <v>18</v>
      </c>
      <c r="I158">
        <v>10</v>
      </c>
      <c r="J158" s="23" t="s">
        <v>2</v>
      </c>
      <c r="K158" s="24" t="s">
        <v>559</v>
      </c>
      <c r="L158" s="25"/>
      <c r="M158" s="25"/>
      <c r="N158" s="26" t="s">
        <v>165</v>
      </c>
      <c r="O158" s="27" t="s">
        <v>12</v>
      </c>
      <c r="P158" s="28"/>
      <c r="Q158" s="29">
        <v>0</v>
      </c>
      <c r="R158" s="30" t="s">
        <v>36</v>
      </c>
      <c r="S158" s="31">
        <v>0</v>
      </c>
      <c r="T158" s="57">
        <f>T159+T161+T164+T166</f>
        <v>7325.82</v>
      </c>
      <c r="U158" s="32" t="s">
        <v>12</v>
      </c>
      <c r="V158" s="7">
        <v>9</v>
      </c>
      <c r="W158" s="15" t="b">
        <v>0</v>
      </c>
      <c r="X158" s="7" t="s">
        <v>190</v>
      </c>
      <c r="Y158" s="7"/>
    </row>
    <row r="159" spans="1:25" x14ac:dyDescent="0.25">
      <c r="A159">
        <v>2</v>
      </c>
      <c r="B159">
        <v>2</v>
      </c>
      <c r="C159">
        <v>9</v>
      </c>
      <c r="D159">
        <v>1</v>
      </c>
      <c r="E159">
        <v>0</v>
      </c>
      <c r="F159">
        <v>0</v>
      </c>
      <c r="G159">
        <v>0</v>
      </c>
      <c r="H159">
        <v>9</v>
      </c>
      <c r="I159">
        <v>2</v>
      </c>
      <c r="J159" s="23" t="s">
        <v>3</v>
      </c>
      <c r="K159" s="24" t="s">
        <v>560</v>
      </c>
      <c r="L159" s="25"/>
      <c r="M159" s="25"/>
      <c r="N159" s="26" t="s">
        <v>166</v>
      </c>
      <c r="O159" s="27" t="s">
        <v>12</v>
      </c>
      <c r="P159" s="28"/>
      <c r="Q159" s="29">
        <v>0</v>
      </c>
      <c r="R159" s="30" t="s">
        <v>36</v>
      </c>
      <c r="S159" s="31">
        <v>0</v>
      </c>
      <c r="T159" s="57">
        <f>T160</f>
        <v>1549.26</v>
      </c>
      <c r="U159" s="32" t="s">
        <v>12</v>
      </c>
      <c r="V159" s="7" t="s">
        <v>12</v>
      </c>
      <c r="W159" s="15" t="b">
        <v>0</v>
      </c>
      <c r="X159" s="7" t="s">
        <v>190</v>
      </c>
      <c r="Y159" s="7"/>
    </row>
    <row r="160" spans="1:25" ht="25.5" x14ac:dyDescent="0.25">
      <c r="A160" t="s">
        <v>188</v>
      </c>
      <c r="B160">
        <v>0</v>
      </c>
      <c r="C160">
        <v>9</v>
      </c>
      <c r="D160">
        <v>1</v>
      </c>
      <c r="E160">
        <v>0</v>
      </c>
      <c r="F160">
        <v>0</v>
      </c>
      <c r="G160">
        <v>1</v>
      </c>
      <c r="H160">
        <v>0</v>
      </c>
      <c r="I160">
        <v>0</v>
      </c>
      <c r="J160" s="23" t="s">
        <v>6</v>
      </c>
      <c r="K160" s="24" t="s">
        <v>561</v>
      </c>
      <c r="L160" s="25" t="s">
        <v>44</v>
      </c>
      <c r="M160" s="25" t="s">
        <v>167</v>
      </c>
      <c r="N160" s="26" t="s">
        <v>562</v>
      </c>
      <c r="O160" s="27" t="s">
        <v>220</v>
      </c>
      <c r="P160" s="28">
        <v>124.94</v>
      </c>
      <c r="Q160" s="29">
        <v>10.039999999999999</v>
      </c>
      <c r="R160" s="30" t="s">
        <v>36</v>
      </c>
      <c r="S160" s="31">
        <v>12.4</v>
      </c>
      <c r="T160" s="57">
        <f t="shared" ref="T160" si="9">ROUND(P160*S160,2)</f>
        <v>1549.26</v>
      </c>
      <c r="U160" s="32" t="s">
        <v>12</v>
      </c>
      <c r="V160" s="7" t="s">
        <v>12</v>
      </c>
      <c r="W160" s="15" t="s">
        <v>563</v>
      </c>
      <c r="X160" s="7">
        <v>5391</v>
      </c>
      <c r="Y160" s="7"/>
    </row>
    <row r="161" spans="1:25" x14ac:dyDescent="0.25">
      <c r="A161">
        <v>2</v>
      </c>
      <c r="B161">
        <v>3</v>
      </c>
      <c r="C161">
        <v>9</v>
      </c>
      <c r="D161">
        <v>2</v>
      </c>
      <c r="E161">
        <v>0</v>
      </c>
      <c r="F161">
        <v>0</v>
      </c>
      <c r="G161">
        <v>0</v>
      </c>
      <c r="H161">
        <v>7</v>
      </c>
      <c r="I161">
        <v>3</v>
      </c>
      <c r="J161" s="23" t="s">
        <v>3</v>
      </c>
      <c r="K161" s="24" t="s">
        <v>564</v>
      </c>
      <c r="L161" s="25"/>
      <c r="M161" s="25"/>
      <c r="N161" s="26" t="s">
        <v>168</v>
      </c>
      <c r="O161" s="27" t="s">
        <v>12</v>
      </c>
      <c r="P161" s="28"/>
      <c r="Q161" s="29">
        <v>0</v>
      </c>
      <c r="R161" s="30" t="s">
        <v>36</v>
      </c>
      <c r="S161" s="31">
        <v>0</v>
      </c>
      <c r="T161" s="57">
        <f>SUM(T162:T163)</f>
        <v>5303.76</v>
      </c>
      <c r="U161" s="32" t="s">
        <v>12</v>
      </c>
      <c r="V161" s="7" t="s">
        <v>12</v>
      </c>
      <c r="W161" s="15" t="b">
        <v>0</v>
      </c>
      <c r="X161" s="7" t="s">
        <v>190</v>
      </c>
      <c r="Y161" s="7"/>
    </row>
    <row r="162" spans="1:25" x14ac:dyDescent="0.25">
      <c r="A162" t="s">
        <v>188</v>
      </c>
      <c r="B162">
        <v>0</v>
      </c>
      <c r="C162">
        <v>9</v>
      </c>
      <c r="D162">
        <v>2</v>
      </c>
      <c r="E162">
        <v>0</v>
      </c>
      <c r="F162">
        <v>0</v>
      </c>
      <c r="G162">
        <v>1</v>
      </c>
      <c r="H162">
        <v>0</v>
      </c>
      <c r="I162">
        <v>0</v>
      </c>
      <c r="J162" s="23" t="s">
        <v>6</v>
      </c>
      <c r="K162" s="24" t="s">
        <v>565</v>
      </c>
      <c r="L162" s="25" t="s">
        <v>44</v>
      </c>
      <c r="M162" s="25" t="s">
        <v>169</v>
      </c>
      <c r="N162" s="26" t="s">
        <v>566</v>
      </c>
      <c r="O162" s="27" t="s">
        <v>220</v>
      </c>
      <c r="P162" s="28">
        <v>225.5</v>
      </c>
      <c r="Q162" s="29">
        <v>9</v>
      </c>
      <c r="R162" s="30" t="s">
        <v>36</v>
      </c>
      <c r="S162" s="31">
        <v>11.12</v>
      </c>
      <c r="T162" s="57">
        <f t="shared" ref="T162:T163" si="10">ROUND(P162*S162,2)</f>
        <v>2507.56</v>
      </c>
      <c r="U162" s="32" t="s">
        <v>12</v>
      </c>
      <c r="V162" s="7" t="s">
        <v>12</v>
      </c>
      <c r="W162" s="15" t="s">
        <v>567</v>
      </c>
      <c r="X162" s="7">
        <v>5393</v>
      </c>
      <c r="Y162" s="7"/>
    </row>
    <row r="163" spans="1:25" ht="25.5" x14ac:dyDescent="0.25">
      <c r="A163" t="s">
        <v>188</v>
      </c>
      <c r="B163">
        <v>0</v>
      </c>
      <c r="C163">
        <v>9</v>
      </c>
      <c r="D163">
        <v>2</v>
      </c>
      <c r="E163">
        <v>0</v>
      </c>
      <c r="F163">
        <v>0</v>
      </c>
      <c r="G163">
        <v>2</v>
      </c>
      <c r="H163">
        <v>0</v>
      </c>
      <c r="I163">
        <v>0</v>
      </c>
      <c r="J163" s="23" t="s">
        <v>6</v>
      </c>
      <c r="K163" s="24" t="s">
        <v>568</v>
      </c>
      <c r="L163" s="25" t="s">
        <v>44</v>
      </c>
      <c r="M163" s="25" t="s">
        <v>167</v>
      </c>
      <c r="N163" s="26" t="s">
        <v>562</v>
      </c>
      <c r="O163" s="27" t="s">
        <v>220</v>
      </c>
      <c r="P163" s="28">
        <v>225.5</v>
      </c>
      <c r="Q163" s="29">
        <v>10.039999999999999</v>
      </c>
      <c r="R163" s="30" t="s">
        <v>36</v>
      </c>
      <c r="S163" s="31">
        <v>12.4</v>
      </c>
      <c r="T163" s="57">
        <f t="shared" si="10"/>
        <v>2796.2</v>
      </c>
      <c r="U163" s="32" t="s">
        <v>12</v>
      </c>
      <c r="V163" s="7" t="s">
        <v>12</v>
      </c>
      <c r="W163" s="15" t="s">
        <v>563</v>
      </c>
      <c r="X163" s="7">
        <v>5391</v>
      </c>
      <c r="Y163" s="7"/>
    </row>
    <row r="164" spans="1:25" x14ac:dyDescent="0.25">
      <c r="A164">
        <v>2</v>
      </c>
      <c r="B164">
        <v>2</v>
      </c>
      <c r="C164">
        <v>9</v>
      </c>
      <c r="D164">
        <v>3</v>
      </c>
      <c r="E164">
        <v>0</v>
      </c>
      <c r="F164">
        <v>0</v>
      </c>
      <c r="G164">
        <v>0</v>
      </c>
      <c r="H164">
        <v>4</v>
      </c>
      <c r="I164">
        <v>2</v>
      </c>
      <c r="J164" s="23" t="s">
        <v>3</v>
      </c>
      <c r="K164" s="24" t="s">
        <v>569</v>
      </c>
      <c r="L164" s="25"/>
      <c r="M164" s="25"/>
      <c r="N164" s="26" t="s">
        <v>170</v>
      </c>
      <c r="O164" s="27" t="s">
        <v>12</v>
      </c>
      <c r="P164" s="28"/>
      <c r="Q164" s="29">
        <v>0</v>
      </c>
      <c r="R164" s="30" t="s">
        <v>36</v>
      </c>
      <c r="S164" s="31">
        <v>0</v>
      </c>
      <c r="T164" s="57">
        <f>T165</f>
        <v>191.98</v>
      </c>
      <c r="U164" s="32" t="s">
        <v>12</v>
      </c>
      <c r="V164" s="7" t="s">
        <v>12</v>
      </c>
      <c r="W164" s="15" t="b">
        <v>0</v>
      </c>
      <c r="X164" s="7" t="s">
        <v>190</v>
      </c>
      <c r="Y164" s="7"/>
    </row>
    <row r="165" spans="1:25" x14ac:dyDescent="0.25">
      <c r="A165" t="s">
        <v>188</v>
      </c>
      <c r="B165">
        <v>0</v>
      </c>
      <c r="C165">
        <v>9</v>
      </c>
      <c r="D165">
        <v>3</v>
      </c>
      <c r="E165">
        <v>0</v>
      </c>
      <c r="F165">
        <v>0</v>
      </c>
      <c r="G165">
        <v>1</v>
      </c>
      <c r="H165">
        <v>0</v>
      </c>
      <c r="I165">
        <v>0</v>
      </c>
      <c r="J165" s="23" t="s">
        <v>6</v>
      </c>
      <c r="K165" s="24" t="s">
        <v>570</v>
      </c>
      <c r="L165" s="25" t="s">
        <v>44</v>
      </c>
      <c r="M165" s="25" t="s">
        <v>171</v>
      </c>
      <c r="N165" s="26" t="s">
        <v>571</v>
      </c>
      <c r="O165" s="27" t="s">
        <v>220</v>
      </c>
      <c r="P165" s="28">
        <v>9.27</v>
      </c>
      <c r="Q165" s="29">
        <v>16.760000000000002</v>
      </c>
      <c r="R165" s="30" t="s">
        <v>36</v>
      </c>
      <c r="S165" s="31">
        <v>20.71</v>
      </c>
      <c r="T165" s="57">
        <f t="shared" ref="T165" si="11">ROUND(P165*S165,2)</f>
        <v>191.98</v>
      </c>
      <c r="U165" s="32" t="s">
        <v>12</v>
      </c>
      <c r="V165" s="7" t="s">
        <v>12</v>
      </c>
      <c r="W165" s="15" t="s">
        <v>572</v>
      </c>
      <c r="X165" s="7">
        <v>5415</v>
      </c>
      <c r="Y165" s="7"/>
    </row>
    <row r="166" spans="1:25" x14ac:dyDescent="0.25">
      <c r="A166">
        <v>2</v>
      </c>
      <c r="B166">
        <v>2</v>
      </c>
      <c r="C166">
        <v>9</v>
      </c>
      <c r="D166">
        <v>4</v>
      </c>
      <c r="E166">
        <v>0</v>
      </c>
      <c r="F166">
        <v>0</v>
      </c>
      <c r="G166">
        <v>0</v>
      </c>
      <c r="H166">
        <v>2</v>
      </c>
      <c r="I166" t="e">
        <v>#N/A</v>
      </c>
      <c r="J166" s="23" t="s">
        <v>3</v>
      </c>
      <c r="K166" s="24" t="s">
        <v>573</v>
      </c>
      <c r="L166" s="25"/>
      <c r="M166" s="25"/>
      <c r="N166" s="26" t="s">
        <v>172</v>
      </c>
      <c r="O166" s="27" t="s">
        <v>12</v>
      </c>
      <c r="P166" s="28"/>
      <c r="Q166" s="29">
        <v>0</v>
      </c>
      <c r="R166" s="30" t="s">
        <v>36</v>
      </c>
      <c r="S166" s="31">
        <v>0</v>
      </c>
      <c r="T166" s="57">
        <f>T167</f>
        <v>280.82</v>
      </c>
      <c r="U166" s="32" t="s">
        <v>12</v>
      </c>
      <c r="V166" s="7" t="s">
        <v>12</v>
      </c>
      <c r="W166" s="15" t="b">
        <v>0</v>
      </c>
      <c r="X166" s="7" t="s">
        <v>190</v>
      </c>
      <c r="Y166" s="7"/>
    </row>
    <row r="167" spans="1:25" ht="25.5" x14ac:dyDescent="0.25">
      <c r="A167" t="s">
        <v>188</v>
      </c>
      <c r="B167">
        <v>0</v>
      </c>
      <c r="C167">
        <v>9</v>
      </c>
      <c r="D167">
        <v>4</v>
      </c>
      <c r="E167">
        <v>0</v>
      </c>
      <c r="F167">
        <v>0</v>
      </c>
      <c r="G167">
        <v>1</v>
      </c>
      <c r="H167">
        <v>0</v>
      </c>
      <c r="I167">
        <v>0</v>
      </c>
      <c r="J167" s="23" t="s">
        <v>6</v>
      </c>
      <c r="K167" s="24" t="s">
        <v>574</v>
      </c>
      <c r="L167" s="25" t="s">
        <v>44</v>
      </c>
      <c r="M167" s="25" t="s">
        <v>173</v>
      </c>
      <c r="N167" s="26" t="s">
        <v>575</v>
      </c>
      <c r="O167" s="27" t="s">
        <v>220</v>
      </c>
      <c r="P167" s="28">
        <v>9.66</v>
      </c>
      <c r="Q167" s="29">
        <v>23.53</v>
      </c>
      <c r="R167" s="30" t="s">
        <v>36</v>
      </c>
      <c r="S167" s="31">
        <v>29.07</v>
      </c>
      <c r="T167" s="57">
        <f t="shared" ref="T167" si="12">ROUND(P167*S167,2)</f>
        <v>280.82</v>
      </c>
      <c r="U167" s="32" t="s">
        <v>12</v>
      </c>
      <c r="V167" s="7" t="s">
        <v>12</v>
      </c>
      <c r="W167" s="15" t="s">
        <v>576</v>
      </c>
      <c r="X167" s="7">
        <v>5418</v>
      </c>
      <c r="Y167" s="7"/>
    </row>
    <row r="168" spans="1:25" x14ac:dyDescent="0.25">
      <c r="A168">
        <v>1</v>
      </c>
      <c r="B168">
        <v>6</v>
      </c>
      <c r="C168">
        <v>10</v>
      </c>
      <c r="D168">
        <v>0</v>
      </c>
      <c r="E168">
        <v>0</v>
      </c>
      <c r="F168">
        <v>0</v>
      </c>
      <c r="G168">
        <v>0</v>
      </c>
      <c r="H168">
        <v>8</v>
      </c>
      <c r="I168">
        <v>6</v>
      </c>
      <c r="J168" s="23" t="s">
        <v>2</v>
      </c>
      <c r="K168" s="24" t="s">
        <v>577</v>
      </c>
      <c r="L168" s="25"/>
      <c r="M168" s="25"/>
      <c r="N168" s="26" t="s">
        <v>174</v>
      </c>
      <c r="O168" s="27" t="s">
        <v>12</v>
      </c>
      <c r="P168" s="28"/>
      <c r="Q168" s="29">
        <v>0</v>
      </c>
      <c r="R168" s="30" t="s">
        <v>36</v>
      </c>
      <c r="S168" s="31">
        <v>0</v>
      </c>
      <c r="T168" s="57">
        <f>T169</f>
        <v>183.22</v>
      </c>
      <c r="U168" s="32" t="s">
        <v>12</v>
      </c>
      <c r="V168" s="7">
        <v>10</v>
      </c>
      <c r="W168" s="15" t="b">
        <v>0</v>
      </c>
      <c r="X168" s="7" t="s">
        <v>190</v>
      </c>
      <c r="Y168" s="7"/>
    </row>
    <row r="169" spans="1:25" x14ac:dyDescent="0.25">
      <c r="A169">
        <v>2</v>
      </c>
      <c r="B169">
        <v>5</v>
      </c>
      <c r="C169">
        <v>10</v>
      </c>
      <c r="D169">
        <v>1</v>
      </c>
      <c r="E169">
        <v>0</v>
      </c>
      <c r="F169">
        <v>0</v>
      </c>
      <c r="G169">
        <v>0</v>
      </c>
      <c r="H169">
        <v>5</v>
      </c>
      <c r="I169" t="e">
        <v>#N/A</v>
      </c>
      <c r="J169" s="23" t="s">
        <v>3</v>
      </c>
      <c r="K169" s="24" t="s">
        <v>578</v>
      </c>
      <c r="L169" s="25"/>
      <c r="M169" s="25"/>
      <c r="N169" s="26" t="s">
        <v>175</v>
      </c>
      <c r="O169" s="27" t="s">
        <v>12</v>
      </c>
      <c r="P169" s="28"/>
      <c r="Q169" s="29">
        <v>0</v>
      </c>
      <c r="R169" s="30" t="s">
        <v>36</v>
      </c>
      <c r="S169" s="31">
        <v>0</v>
      </c>
      <c r="T169" s="57">
        <f>SUM(T170:T173)</f>
        <v>183.22</v>
      </c>
      <c r="U169" s="32" t="s">
        <v>12</v>
      </c>
      <c r="V169" s="7" t="s">
        <v>12</v>
      </c>
      <c r="W169" s="15" t="b">
        <v>0</v>
      </c>
      <c r="X169" s="7" t="s">
        <v>190</v>
      </c>
      <c r="Y169" s="7"/>
    </row>
    <row r="170" spans="1:25" ht="25.5" x14ac:dyDescent="0.25">
      <c r="A170" t="s">
        <v>188</v>
      </c>
      <c r="B170">
        <v>0</v>
      </c>
      <c r="C170">
        <v>10</v>
      </c>
      <c r="D170">
        <v>1</v>
      </c>
      <c r="E170">
        <v>0</v>
      </c>
      <c r="F170">
        <v>0</v>
      </c>
      <c r="G170">
        <v>1</v>
      </c>
      <c r="H170">
        <v>0</v>
      </c>
      <c r="I170">
        <v>0</v>
      </c>
      <c r="J170" s="23" t="s">
        <v>6</v>
      </c>
      <c r="K170" s="24" t="s">
        <v>579</v>
      </c>
      <c r="L170" s="25" t="s">
        <v>44</v>
      </c>
      <c r="M170" s="25" t="s">
        <v>82</v>
      </c>
      <c r="N170" s="26" t="s">
        <v>311</v>
      </c>
      <c r="O170" s="27" t="s">
        <v>199</v>
      </c>
      <c r="P170" s="28">
        <v>0.12</v>
      </c>
      <c r="Q170" s="29">
        <v>84.18</v>
      </c>
      <c r="R170" s="30" t="s">
        <v>36</v>
      </c>
      <c r="S170" s="31">
        <v>104</v>
      </c>
      <c r="T170" s="57">
        <f t="shared" ref="T170:T173" si="13">ROUND(P170*S170,2)</f>
        <v>12.48</v>
      </c>
      <c r="U170" s="32" t="s">
        <v>12</v>
      </c>
      <c r="V170" s="7" t="s">
        <v>12</v>
      </c>
      <c r="W170" s="15" t="s">
        <v>312</v>
      </c>
      <c r="X170" s="7">
        <v>2127</v>
      </c>
      <c r="Y170" s="7"/>
    </row>
    <row r="171" spans="1:25" ht="38.25" x14ac:dyDescent="0.25">
      <c r="A171" t="s">
        <v>188</v>
      </c>
      <c r="B171">
        <v>0</v>
      </c>
      <c r="C171">
        <v>10</v>
      </c>
      <c r="D171">
        <v>1</v>
      </c>
      <c r="E171">
        <v>0</v>
      </c>
      <c r="F171">
        <v>0</v>
      </c>
      <c r="G171">
        <v>2</v>
      </c>
      <c r="H171">
        <v>0</v>
      </c>
      <c r="I171">
        <v>0</v>
      </c>
      <c r="J171" s="23" t="s">
        <v>6</v>
      </c>
      <c r="K171" s="24" t="s">
        <v>580</v>
      </c>
      <c r="L171" s="25" t="s">
        <v>38</v>
      </c>
      <c r="M171" s="25" t="s">
        <v>83</v>
      </c>
      <c r="N171" s="26" t="s">
        <v>314</v>
      </c>
      <c r="O171" s="27" t="s">
        <v>195</v>
      </c>
      <c r="P171" s="28">
        <v>2.4</v>
      </c>
      <c r="Q171" s="29">
        <v>9.83</v>
      </c>
      <c r="R171" s="30" t="s">
        <v>36</v>
      </c>
      <c r="S171" s="31">
        <v>12.14</v>
      </c>
      <c r="T171" s="57">
        <f t="shared" si="13"/>
        <v>29.14</v>
      </c>
      <c r="U171" s="32" t="s">
        <v>12</v>
      </c>
      <c r="V171" s="7" t="s">
        <v>12</v>
      </c>
      <c r="W171" s="15" t="s">
        <v>315</v>
      </c>
      <c r="X171" s="7">
        <v>11048</v>
      </c>
      <c r="Y171" s="7"/>
    </row>
    <row r="172" spans="1:25" ht="25.5" x14ac:dyDescent="0.25">
      <c r="A172" t="s">
        <v>188</v>
      </c>
      <c r="B172">
        <v>0</v>
      </c>
      <c r="C172">
        <v>10</v>
      </c>
      <c r="D172">
        <v>1</v>
      </c>
      <c r="E172">
        <v>0</v>
      </c>
      <c r="F172">
        <v>0</v>
      </c>
      <c r="G172">
        <v>3</v>
      </c>
      <c r="H172">
        <v>0</v>
      </c>
      <c r="I172">
        <v>0</v>
      </c>
      <c r="J172" s="23" t="s">
        <v>6</v>
      </c>
      <c r="K172" s="24" t="s">
        <v>581</v>
      </c>
      <c r="L172" s="25" t="s">
        <v>44</v>
      </c>
      <c r="M172" s="25" t="s">
        <v>84</v>
      </c>
      <c r="N172" s="26" t="s">
        <v>317</v>
      </c>
      <c r="O172" s="27" t="s">
        <v>199</v>
      </c>
      <c r="P172" s="28">
        <v>0.12</v>
      </c>
      <c r="Q172" s="29">
        <v>293.95</v>
      </c>
      <c r="R172" s="30" t="s">
        <v>36</v>
      </c>
      <c r="S172" s="31">
        <v>363.15</v>
      </c>
      <c r="T172" s="57">
        <f t="shared" si="13"/>
        <v>43.58</v>
      </c>
      <c r="U172" s="32" t="s">
        <v>12</v>
      </c>
      <c r="V172" s="7" t="s">
        <v>12</v>
      </c>
      <c r="W172" s="15" t="s">
        <v>318</v>
      </c>
      <c r="X172" s="7">
        <v>2493</v>
      </c>
      <c r="Y172" s="7"/>
    </row>
    <row r="173" spans="1:25" x14ac:dyDescent="0.25">
      <c r="A173" t="s">
        <v>188</v>
      </c>
      <c r="B173">
        <v>0</v>
      </c>
      <c r="C173">
        <v>10</v>
      </c>
      <c r="D173">
        <v>1</v>
      </c>
      <c r="E173">
        <v>0</v>
      </c>
      <c r="F173">
        <v>0</v>
      </c>
      <c r="G173">
        <v>4</v>
      </c>
      <c r="H173">
        <v>0</v>
      </c>
      <c r="I173">
        <v>0</v>
      </c>
      <c r="J173" s="23" t="s">
        <v>6</v>
      </c>
      <c r="K173" s="24" t="s">
        <v>582</v>
      </c>
      <c r="L173" s="25" t="s">
        <v>44</v>
      </c>
      <c r="M173" s="25" t="s">
        <v>176</v>
      </c>
      <c r="N173" s="26" t="s">
        <v>583</v>
      </c>
      <c r="O173" s="27" t="s">
        <v>205</v>
      </c>
      <c r="P173" s="28">
        <v>1.2</v>
      </c>
      <c r="Q173" s="29">
        <v>66.12</v>
      </c>
      <c r="R173" s="30" t="s">
        <v>36</v>
      </c>
      <c r="S173" s="31">
        <v>81.680000000000007</v>
      </c>
      <c r="T173" s="57">
        <f t="shared" si="13"/>
        <v>98.02</v>
      </c>
      <c r="U173" s="32" t="s">
        <v>12</v>
      </c>
      <c r="V173" s="7" t="s">
        <v>12</v>
      </c>
      <c r="W173" s="15" t="s">
        <v>584</v>
      </c>
      <c r="X173" s="7">
        <v>1973</v>
      </c>
      <c r="Y173" s="7"/>
    </row>
    <row r="174" spans="1:25" x14ac:dyDescent="0.25">
      <c r="A174">
        <v>1</v>
      </c>
      <c r="B174">
        <v>2</v>
      </c>
      <c r="C174">
        <v>11</v>
      </c>
      <c r="D174">
        <v>0</v>
      </c>
      <c r="E174">
        <v>0</v>
      </c>
      <c r="F174">
        <v>0</v>
      </c>
      <c r="G174">
        <v>0</v>
      </c>
      <c r="H174">
        <v>2</v>
      </c>
      <c r="I174" t="e">
        <v>#N/A</v>
      </c>
      <c r="J174" s="23" t="s">
        <v>2</v>
      </c>
      <c r="K174" s="24" t="s">
        <v>585</v>
      </c>
      <c r="L174" s="25"/>
      <c r="M174" s="25"/>
      <c r="N174" s="26" t="s">
        <v>177</v>
      </c>
      <c r="O174" s="27" t="s">
        <v>12</v>
      </c>
      <c r="P174" s="28"/>
      <c r="Q174" s="29">
        <v>0</v>
      </c>
      <c r="R174" s="30" t="s">
        <v>36</v>
      </c>
      <c r="S174" s="31">
        <v>0</v>
      </c>
      <c r="T174" s="57">
        <f>T175</f>
        <v>197.82</v>
      </c>
      <c r="U174" s="32" t="s">
        <v>12</v>
      </c>
      <c r="V174" s="7">
        <v>11</v>
      </c>
      <c r="W174" s="15" t="b">
        <v>0</v>
      </c>
      <c r="X174" s="7" t="s">
        <v>190</v>
      </c>
      <c r="Y174" s="7"/>
    </row>
    <row r="175" spans="1:25" x14ac:dyDescent="0.25">
      <c r="A175" t="s">
        <v>188</v>
      </c>
      <c r="B175">
        <v>0</v>
      </c>
      <c r="C175">
        <v>11</v>
      </c>
      <c r="D175">
        <v>0</v>
      </c>
      <c r="E175">
        <v>0</v>
      </c>
      <c r="F175">
        <v>0</v>
      </c>
      <c r="G175">
        <v>1</v>
      </c>
      <c r="H175">
        <v>0</v>
      </c>
      <c r="I175">
        <v>0</v>
      </c>
      <c r="J175" s="23" t="s">
        <v>6</v>
      </c>
      <c r="K175" s="24" t="s">
        <v>586</v>
      </c>
      <c r="L175" s="25" t="s">
        <v>40</v>
      </c>
      <c r="M175" s="25" t="s">
        <v>178</v>
      </c>
      <c r="N175" s="26" t="s">
        <v>587</v>
      </c>
      <c r="O175" s="27" t="s">
        <v>220</v>
      </c>
      <c r="P175" s="28">
        <v>121.36</v>
      </c>
      <c r="Q175" s="29">
        <v>1.32</v>
      </c>
      <c r="R175" s="30" t="s">
        <v>36</v>
      </c>
      <c r="S175" s="31">
        <v>1.63</v>
      </c>
      <c r="T175" s="57">
        <f t="shared" ref="T175" si="14">ROUND(P175*S175,2)</f>
        <v>197.82</v>
      </c>
      <c r="U175" s="32" t="s">
        <v>12</v>
      </c>
      <c r="V175" s="7" t="s">
        <v>12</v>
      </c>
      <c r="W175" s="15" t="s">
        <v>588</v>
      </c>
      <c r="X175" s="7">
        <v>43</v>
      </c>
      <c r="Y175" s="7"/>
    </row>
    <row r="176" spans="1:25" x14ac:dyDescent="0.25">
      <c r="A176">
        <v>-1</v>
      </c>
      <c r="C176">
        <v>0</v>
      </c>
      <c r="D176">
        <v>0</v>
      </c>
      <c r="E176">
        <v>0</v>
      </c>
      <c r="F176">
        <v>0</v>
      </c>
      <c r="G176">
        <v>0</v>
      </c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7"/>
      <c r="V176" s="7"/>
      <c r="W176" s="7"/>
      <c r="X176" s="7"/>
      <c r="Y176" s="7"/>
    </row>
    <row r="177" spans="1:25" x14ac:dyDescent="0.2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41" t="s">
        <v>179</v>
      </c>
      <c r="L177" s="7"/>
      <c r="M177" s="47" t="s">
        <v>180</v>
      </c>
      <c r="N177" s="48"/>
      <c r="O177" s="48"/>
      <c r="P177" s="48"/>
      <c r="Q177" s="48"/>
      <c r="R177" s="48"/>
      <c r="S177" s="48"/>
      <c r="T177" s="48"/>
      <c r="U177" s="7"/>
      <c r="V177" s="7"/>
      <c r="W177" s="7"/>
      <c r="X177" s="7"/>
      <c r="Y177" s="7"/>
    </row>
    <row r="178" spans="1:25" x14ac:dyDescent="0.2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</row>
    <row r="179" spans="1:25" x14ac:dyDescent="0.2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42" t="s">
        <v>181</v>
      </c>
      <c r="L179" s="8"/>
      <c r="M179" s="8"/>
      <c r="N179" s="8"/>
      <c r="O179" s="8"/>
      <c r="P179" s="8"/>
      <c r="Q179" s="8"/>
      <c r="R179" s="8"/>
      <c r="S179" s="8"/>
      <c r="T179" s="8"/>
      <c r="U179" s="7"/>
      <c r="V179" s="7"/>
      <c r="W179" s="7"/>
      <c r="X179" s="7"/>
      <c r="Y179" s="7"/>
    </row>
    <row r="180" spans="1:25" ht="12.75" customHeight="1" x14ac:dyDescent="0.25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49"/>
      <c r="L180" s="50"/>
      <c r="M180" s="50"/>
      <c r="N180" s="50"/>
      <c r="O180" s="50"/>
      <c r="P180" s="50"/>
      <c r="Q180" s="50"/>
      <c r="R180" s="50"/>
      <c r="S180" s="50"/>
      <c r="T180" s="50"/>
      <c r="U180" s="7"/>
      <c r="V180" s="7"/>
      <c r="W180" s="7"/>
      <c r="X180" s="7"/>
      <c r="Y180" s="7"/>
    </row>
    <row r="181" spans="1:25" x14ac:dyDescent="0.2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49"/>
      <c r="L181" s="50"/>
      <c r="M181" s="50"/>
      <c r="N181" s="50"/>
      <c r="O181" s="50"/>
      <c r="P181" s="50"/>
      <c r="Q181" s="50"/>
      <c r="R181" s="50"/>
      <c r="S181" s="50"/>
      <c r="T181" s="50"/>
      <c r="U181" s="7"/>
      <c r="V181" s="7"/>
      <c r="W181" s="7"/>
      <c r="X181" s="7"/>
      <c r="Y181" s="7"/>
    </row>
    <row r="182" spans="1:25" x14ac:dyDescent="0.2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51"/>
      <c r="L182" s="52"/>
      <c r="M182" s="52"/>
      <c r="N182" s="52"/>
      <c r="O182" s="52"/>
      <c r="P182" s="52"/>
      <c r="Q182" s="52"/>
      <c r="R182" s="52"/>
      <c r="S182" s="52"/>
      <c r="T182" s="52"/>
      <c r="U182" s="7"/>
      <c r="V182" s="7"/>
      <c r="W182" s="7"/>
      <c r="X182" s="7"/>
      <c r="Y182" s="7"/>
    </row>
    <row r="183" spans="1:25" x14ac:dyDescent="0.2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7"/>
      <c r="V183" s="7"/>
      <c r="W183" s="7"/>
      <c r="X183" s="7"/>
      <c r="Y183" s="7"/>
    </row>
    <row r="184" spans="1:25" x14ac:dyDescent="0.2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53" t="s">
        <v>589</v>
      </c>
      <c r="L184" s="54"/>
      <c r="M184" s="54"/>
      <c r="N184" s="54"/>
      <c r="O184" s="54"/>
      <c r="P184" s="54"/>
      <c r="Q184" s="54"/>
      <c r="R184" s="54"/>
      <c r="S184" s="54"/>
      <c r="T184" s="54"/>
      <c r="U184" s="7"/>
      <c r="V184" s="7"/>
      <c r="W184" s="7"/>
      <c r="X184" s="7"/>
      <c r="Y184" s="7"/>
    </row>
    <row r="185" spans="1:25" x14ac:dyDescent="0.2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</row>
    <row r="186" spans="1:25" ht="21" customHeight="1" x14ac:dyDescent="0.2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</row>
    <row r="187" spans="1:25" x14ac:dyDescent="0.2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55" t="s">
        <v>590</v>
      </c>
      <c r="L187" s="55"/>
      <c r="M187" s="55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</row>
    <row r="188" spans="1:25" x14ac:dyDescent="0.25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44" t="s">
        <v>182</v>
      </c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</row>
    <row r="189" spans="1:25" x14ac:dyDescent="0.25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</row>
    <row r="190" spans="1:25" x14ac:dyDescent="0.25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56">
        <v>43987</v>
      </c>
      <c r="L190" s="56"/>
      <c r="M190" s="56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</row>
    <row r="191" spans="1:25" x14ac:dyDescent="0.25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45" t="s">
        <v>183</v>
      </c>
      <c r="L191" s="40"/>
      <c r="M191" s="40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</row>
  </sheetData>
  <mergeCells count="6">
    <mergeCell ref="K190:M190"/>
    <mergeCell ref="W2:X2"/>
    <mergeCell ref="M177:T177"/>
    <mergeCell ref="K180:T182"/>
    <mergeCell ref="K184:T184"/>
    <mergeCell ref="K187:M187"/>
  </mergeCells>
  <conditionalFormatting sqref="O12:R12 L12:M12">
    <cfRule type="expression" dxfId="166" priority="147" stopIfTrue="1">
      <formula>$J12=$C$2</formula>
    </cfRule>
    <cfRule type="expression" dxfId="165" priority="148" stopIfTrue="1">
      <formula>UPPER(LEFT($J12,5))="NÍVEL"</formula>
    </cfRule>
    <cfRule type="expression" dxfId="164" priority="149" stopIfTrue="1">
      <formula>$J12=$C$8</formula>
    </cfRule>
  </conditionalFormatting>
  <conditionalFormatting sqref="K12 S12:T12">
    <cfRule type="expression" dxfId="163" priority="150" stopIfTrue="1">
      <formula>$J12=$C$2</formula>
    </cfRule>
    <cfRule type="expression" dxfId="162" priority="151" stopIfTrue="1">
      <formula>UPPER(LEFT($J12,5))="NÍVEL"</formula>
    </cfRule>
  </conditionalFormatting>
  <conditionalFormatting sqref="K11 K13:K14 K16:K20 K22:K104 K106:K175">
    <cfRule type="expression" dxfId="161" priority="152" stopIfTrue="1">
      <formula>$J11=$C$2</formula>
    </cfRule>
    <cfRule type="expression" dxfId="160" priority="153" stopIfTrue="1">
      <formula>AND($J11&lt;&gt;"",$J11&lt;&gt;"Serviço")</formula>
    </cfRule>
    <cfRule type="expression" dxfId="159" priority="154" stopIfTrue="1">
      <formula>$J11=""</formula>
    </cfRule>
  </conditionalFormatting>
  <conditionalFormatting sqref="P11 P13 P16:P17 P26:P104 P106:P175">
    <cfRule type="expression" dxfId="158" priority="140" stopIfTrue="1">
      <formula>$J11=$C$2</formula>
    </cfRule>
    <cfRule type="expression" dxfId="157" priority="155" stopIfTrue="1">
      <formula>AND($J11&lt;&gt;"Serviço")</formula>
    </cfRule>
    <cfRule type="expression" dxfId="156" priority="156" stopIfTrue="1">
      <formula>CELL("proteger",P11)</formula>
    </cfRule>
  </conditionalFormatting>
  <conditionalFormatting sqref="Q11:R11 Q13:R14 Q16:R20 Q15 Q21:Q25 R22:R25 Q26:R104 Q105 Q106:R175">
    <cfRule type="expression" dxfId="155" priority="157" stopIfTrue="1">
      <formula>$J11=$C$2</formula>
    </cfRule>
    <cfRule type="expression" dxfId="154" priority="158" stopIfTrue="1">
      <formula>$J11&lt;&gt;"Serviço"</formula>
    </cfRule>
    <cfRule type="expression" dxfId="153" priority="159" stopIfTrue="1">
      <formula>CELL("proteger",Q11)</formula>
    </cfRule>
  </conditionalFormatting>
  <conditionalFormatting sqref="S11:T11 S13:T14 S22:T25 S100:S104 S106:S109 S16:T20 S27:T31 S26 S33:T36 S32 S38:T41 S37 S43:T47 S42 S49:T53 S48 S54 S55:T99 S110:T175">
    <cfRule type="expression" dxfId="152" priority="160" stopIfTrue="1">
      <formula>$J11=$C$2</formula>
    </cfRule>
    <cfRule type="expression" dxfId="151" priority="161" stopIfTrue="1">
      <formula>$J11&lt;&gt;"Serviço"</formula>
    </cfRule>
  </conditionalFormatting>
  <conditionalFormatting sqref="L11:M11 L13:M14 L16:M20 M15 L26:M104 L105 L106:M175">
    <cfRule type="expression" dxfId="150" priority="164" stopIfTrue="1">
      <formula>$J11=$C$2</formula>
    </cfRule>
    <cfRule type="expression" dxfId="149" priority="165" stopIfTrue="1">
      <formula>$J11&lt;&gt;"Serviço"</formula>
    </cfRule>
    <cfRule type="expression" dxfId="148" priority="166" stopIfTrue="1">
      <formula>OR(CELL("proteger",L11),$J11="",TipoOrçamento="Licitado")</formula>
    </cfRule>
  </conditionalFormatting>
  <conditionalFormatting sqref="K177:T177">
    <cfRule type="expression" dxfId="147" priority="162" stopIfTrue="1">
      <formula>OR(Tipo.Orçamento="LICITADO",Tipo.Orçamento="REPROGRAMADOAC")</formula>
    </cfRule>
    <cfRule type="expression" dxfId="146" priority="163" stopIfTrue="1">
      <formula>$M$177=""</formula>
    </cfRule>
  </conditionalFormatting>
  <conditionalFormatting sqref="O11 O13:O14 O16:O20 O22:O104 O106:O175">
    <cfRule type="expression" dxfId="145" priority="141" stopIfTrue="1">
      <formula>$J11=$C$2</formula>
    </cfRule>
    <cfRule type="expression" dxfId="144" priority="142" stopIfTrue="1">
      <formula>AND($J11&lt;&gt;"Serviço")</formula>
    </cfRule>
    <cfRule type="expression" dxfId="143" priority="143" stopIfTrue="1">
      <formula>CELL("proteger",O11)</formula>
    </cfRule>
  </conditionalFormatting>
  <conditionalFormatting sqref="N11 N13:N20 N22:N175">
    <cfRule type="expression" dxfId="142" priority="144" stopIfTrue="1">
      <formula>$J11=$C$2</formula>
    </cfRule>
    <cfRule type="expression" dxfId="141" priority="145" stopIfTrue="1">
      <formula>$J11&lt;&gt;"Serviço"</formula>
    </cfRule>
    <cfRule type="expression" dxfId="140" priority="146" stopIfTrue="1">
      <formula>CELL("proteger",N11)</formula>
    </cfRule>
  </conditionalFormatting>
  <conditionalFormatting sqref="J11 J13:J14 J16:J20 J53 J118:J121 J157:J162 J32:J43 J57:J61 J77 J82:J84 J95:J100 J45:J50 J63 J151:J155 J131:J132 J65:J69 J104 J138:J139 J147 J149 J26:J30 J174:J175 J88:J90 J164:J168 J110:J116 J129 J123:J127 J134">
    <cfRule type="expression" dxfId="139" priority="167" stopIfTrue="1">
      <formula>TipoOrçamento="Licitado"</formula>
    </cfRule>
  </conditionalFormatting>
  <conditionalFormatting sqref="J74">
    <cfRule type="expression" dxfId="138" priority="139" stopIfTrue="1">
      <formula>TipoOrçamento="Licitado"</formula>
    </cfRule>
  </conditionalFormatting>
  <conditionalFormatting sqref="K15">
    <cfRule type="expression" dxfId="137" priority="128" stopIfTrue="1">
      <formula>$J15=$C$2</formula>
    </cfRule>
    <cfRule type="expression" dxfId="136" priority="129" stopIfTrue="1">
      <formula>AND($J15&lt;&gt;"",$J15&lt;&gt;"Serviço")</formula>
    </cfRule>
    <cfRule type="expression" dxfId="135" priority="130" stopIfTrue="1">
      <formula>$J15=""</formula>
    </cfRule>
  </conditionalFormatting>
  <conditionalFormatting sqref="P15">
    <cfRule type="expression" dxfId="134" priority="124" stopIfTrue="1">
      <formula>$J15=$C$2</formula>
    </cfRule>
    <cfRule type="expression" dxfId="133" priority="131" stopIfTrue="1">
      <formula>AND($J15&lt;&gt;"Serviço")</formula>
    </cfRule>
    <cfRule type="expression" dxfId="132" priority="132" stopIfTrue="1">
      <formula>CELL("proteger",P15)</formula>
    </cfRule>
  </conditionalFormatting>
  <conditionalFormatting sqref="R15">
    <cfRule type="expression" dxfId="131" priority="133" stopIfTrue="1">
      <formula>$J15=$C$2</formula>
    </cfRule>
    <cfRule type="expression" dxfId="130" priority="134" stopIfTrue="1">
      <formula>$J15&lt;&gt;"Serviço"</formula>
    </cfRule>
    <cfRule type="expression" dxfId="129" priority="135" stopIfTrue="1">
      <formula>CELL("proteger",R15)</formula>
    </cfRule>
  </conditionalFormatting>
  <conditionalFormatting sqref="S15">
    <cfRule type="expression" dxfId="128" priority="136" stopIfTrue="1">
      <formula>$J15=$C$2</formula>
    </cfRule>
    <cfRule type="expression" dxfId="127" priority="137" stopIfTrue="1">
      <formula>$J15&lt;&gt;"Serviço"</formula>
    </cfRule>
  </conditionalFormatting>
  <conditionalFormatting sqref="O15">
    <cfRule type="expression" dxfId="126" priority="125" stopIfTrue="1">
      <formula>$J15=$C$2</formula>
    </cfRule>
    <cfRule type="expression" dxfId="125" priority="126" stopIfTrue="1">
      <formula>AND($J15&lt;&gt;"Serviço")</formula>
    </cfRule>
    <cfRule type="expression" dxfId="124" priority="127" stopIfTrue="1">
      <formula>CELL("proteger",O15)</formula>
    </cfRule>
  </conditionalFormatting>
  <conditionalFormatting sqref="J15">
    <cfRule type="expression" dxfId="123" priority="138" stopIfTrue="1">
      <formula>TipoOrçamento="Licitado"</formula>
    </cfRule>
  </conditionalFormatting>
  <conditionalFormatting sqref="J52">
    <cfRule type="expression" dxfId="122" priority="123" stopIfTrue="1">
      <formula>TipoOrçamento="Licitado"</formula>
    </cfRule>
  </conditionalFormatting>
  <conditionalFormatting sqref="J56">
    <cfRule type="expression" dxfId="121" priority="122" stopIfTrue="1">
      <formula>TipoOrçamento="Licitado"</formula>
    </cfRule>
  </conditionalFormatting>
  <conditionalFormatting sqref="J54">
    <cfRule type="expression" dxfId="120" priority="121" stopIfTrue="1">
      <formula>TipoOrçamento="Licitado"</formula>
    </cfRule>
  </conditionalFormatting>
  <conditionalFormatting sqref="J31">
    <cfRule type="expression" dxfId="119" priority="120" stopIfTrue="1">
      <formula>TipoOrçamento="Licitado"</formula>
    </cfRule>
  </conditionalFormatting>
  <conditionalFormatting sqref="J64">
    <cfRule type="expression" dxfId="118" priority="119" stopIfTrue="1">
      <formula>TipoOrçamento="Licitado"</formula>
    </cfRule>
  </conditionalFormatting>
  <conditionalFormatting sqref="J76">
    <cfRule type="expression" dxfId="117" priority="118" stopIfTrue="1">
      <formula>TipoOrçamento="Licitado"</formula>
    </cfRule>
  </conditionalFormatting>
  <conditionalFormatting sqref="J73">
    <cfRule type="expression" dxfId="116" priority="117" stopIfTrue="1">
      <formula>TipoOrçamento="Licitado"</formula>
    </cfRule>
  </conditionalFormatting>
  <conditionalFormatting sqref="J87">
    <cfRule type="expression" dxfId="115" priority="116" stopIfTrue="1">
      <formula>TipoOrçamento="Licitado"</formula>
    </cfRule>
  </conditionalFormatting>
  <conditionalFormatting sqref="J91">
    <cfRule type="expression" dxfId="114" priority="115" stopIfTrue="1">
      <formula>TipoOrçamento="Licitado"</formula>
    </cfRule>
  </conditionalFormatting>
  <conditionalFormatting sqref="J163">
    <cfRule type="expression" dxfId="113" priority="114" stopIfTrue="1">
      <formula>TipoOrçamento="Licitado"</formula>
    </cfRule>
  </conditionalFormatting>
  <conditionalFormatting sqref="J78">
    <cfRule type="expression" dxfId="112" priority="113" stopIfTrue="1">
      <formula>TipoOrçamento="Licitado"</formula>
    </cfRule>
  </conditionalFormatting>
  <conditionalFormatting sqref="P21">
    <cfRule type="expression" dxfId="111" priority="92" stopIfTrue="1">
      <formula>$J21=$C$2</formula>
    </cfRule>
    <cfRule type="expression" dxfId="110" priority="102" stopIfTrue="1">
      <formula>AND($J21&lt;&gt;"Serviço")</formula>
    </cfRule>
    <cfRule type="expression" dxfId="109" priority="103" stopIfTrue="1">
      <formula>CELL("proteger",P21)</formula>
    </cfRule>
  </conditionalFormatting>
  <conditionalFormatting sqref="K21">
    <cfRule type="expression" dxfId="108" priority="99" stopIfTrue="1">
      <formula>$J21=$C$2</formula>
    </cfRule>
    <cfRule type="expression" dxfId="107" priority="100" stopIfTrue="1">
      <formula>AND($J21&lt;&gt;"",$J21&lt;&gt;"Serviço")</formula>
    </cfRule>
    <cfRule type="expression" dxfId="106" priority="101" stopIfTrue="1">
      <formula>$J21=""</formula>
    </cfRule>
  </conditionalFormatting>
  <conditionalFormatting sqref="R21">
    <cfRule type="expression" dxfId="105" priority="104" stopIfTrue="1">
      <formula>$J21=$C$2</formula>
    </cfRule>
    <cfRule type="expression" dxfId="104" priority="105" stopIfTrue="1">
      <formula>$J21&lt;&gt;"Serviço"</formula>
    </cfRule>
    <cfRule type="expression" dxfId="103" priority="106" stopIfTrue="1">
      <formula>CELL("proteger",R21)</formula>
    </cfRule>
  </conditionalFormatting>
  <conditionalFormatting sqref="S21">
    <cfRule type="expression" dxfId="102" priority="107" stopIfTrue="1">
      <formula>$J21=$C$2</formula>
    </cfRule>
    <cfRule type="expression" dxfId="101" priority="108" stopIfTrue="1">
      <formula>$J21&lt;&gt;"Serviço"</formula>
    </cfRule>
  </conditionalFormatting>
  <conditionalFormatting sqref="L21:M21">
    <cfRule type="expression" dxfId="100" priority="109" stopIfTrue="1">
      <formula>$J21=$C$2</formula>
    </cfRule>
    <cfRule type="expression" dxfId="99" priority="110" stopIfTrue="1">
      <formula>$J21&lt;&gt;"Serviço"</formula>
    </cfRule>
    <cfRule type="expression" dxfId="98" priority="111" stopIfTrue="1">
      <formula>OR(CELL("proteger",L21),$J21="",TipoOrçamento="Licitado")</formula>
    </cfRule>
  </conditionalFormatting>
  <conditionalFormatting sqref="O21">
    <cfRule type="expression" dxfId="97" priority="93" stopIfTrue="1">
      <formula>$J21=$C$2</formula>
    </cfRule>
    <cfRule type="expression" dxfId="96" priority="94" stopIfTrue="1">
      <formula>AND($J21&lt;&gt;"Serviço")</formula>
    </cfRule>
    <cfRule type="expression" dxfId="95" priority="95" stopIfTrue="1">
      <formula>CELL("proteger",O21)</formula>
    </cfRule>
  </conditionalFormatting>
  <conditionalFormatting sqref="N21">
    <cfRule type="expression" dxfId="94" priority="96" stopIfTrue="1">
      <formula>$J21=$C$2</formula>
    </cfRule>
    <cfRule type="expression" dxfId="93" priority="97" stopIfTrue="1">
      <formula>$J21&lt;&gt;"Serviço"</formula>
    </cfRule>
    <cfRule type="expression" dxfId="92" priority="98" stopIfTrue="1">
      <formula>CELL("proteger",N21)</formula>
    </cfRule>
  </conditionalFormatting>
  <conditionalFormatting sqref="J21">
    <cfRule type="expression" dxfId="91" priority="112" stopIfTrue="1">
      <formula>TipoOrçamento="Licitado"</formula>
    </cfRule>
  </conditionalFormatting>
  <conditionalFormatting sqref="J144 J146">
    <cfRule type="expression" dxfId="90" priority="91" stopIfTrue="1">
      <formula>TipoOrçamento="Licitado"</formula>
    </cfRule>
  </conditionalFormatting>
  <conditionalFormatting sqref="J137">
    <cfRule type="expression" dxfId="89" priority="90" stopIfTrue="1">
      <formula>TipoOrçamento="Licitado"</formula>
    </cfRule>
  </conditionalFormatting>
  <conditionalFormatting sqref="J142">
    <cfRule type="expression" dxfId="88" priority="89" stopIfTrue="1">
      <formula>TipoOrçamento="Licitado"</formula>
    </cfRule>
  </conditionalFormatting>
  <conditionalFormatting sqref="J145">
    <cfRule type="expression" dxfId="87" priority="88" stopIfTrue="1">
      <formula>TipoOrçamento="Licitado"</formula>
    </cfRule>
  </conditionalFormatting>
  <conditionalFormatting sqref="J156">
    <cfRule type="expression" dxfId="86" priority="87" stopIfTrue="1">
      <formula>TipoOrçamento="Licitado"</formula>
    </cfRule>
  </conditionalFormatting>
  <conditionalFormatting sqref="J140">
    <cfRule type="expression" dxfId="85" priority="86" stopIfTrue="1">
      <formula>TipoOrçamento="Licitado"</formula>
    </cfRule>
  </conditionalFormatting>
  <conditionalFormatting sqref="J22:J25">
    <cfRule type="expression" dxfId="84" priority="85" stopIfTrue="1">
      <formula>TipoOrçamento="Licitado"</formula>
    </cfRule>
  </conditionalFormatting>
  <conditionalFormatting sqref="L22:M25">
    <cfRule type="expression" dxfId="83" priority="82" stopIfTrue="1">
      <formula>$J22=$C$2</formula>
    </cfRule>
    <cfRule type="expression" dxfId="82" priority="83" stopIfTrue="1">
      <formula>$J22&lt;&gt;"Serviço"</formula>
    </cfRule>
    <cfRule type="expression" dxfId="81" priority="84" stopIfTrue="1">
      <formula>OR(CELL("proteger",L22),$J22="",TipoOrçamento="Licitado")</formula>
    </cfRule>
  </conditionalFormatting>
  <conditionalFormatting sqref="L25:M25">
    <cfRule type="expression" dxfId="80" priority="79" stopIfTrue="1">
      <formula>$J25=$C$2</formula>
    </cfRule>
    <cfRule type="expression" dxfId="79" priority="80" stopIfTrue="1">
      <formula>$J25&lt;&gt;"Serviço"</formula>
    </cfRule>
    <cfRule type="expression" dxfId="78" priority="81" stopIfTrue="1">
      <formula>OR(CELL("proteger",L25),$J25="",TipoOrçamento="Licitado")</formula>
    </cfRule>
  </conditionalFormatting>
  <conditionalFormatting sqref="J70">
    <cfRule type="expression" dxfId="77" priority="78" stopIfTrue="1">
      <formula>TipoOrçamento="Licitado"</formula>
    </cfRule>
  </conditionalFormatting>
  <conditionalFormatting sqref="J117">
    <cfRule type="expression" dxfId="76" priority="77" stopIfTrue="1">
      <formula>TipoOrçamento="Licitado"</formula>
    </cfRule>
  </conditionalFormatting>
  <conditionalFormatting sqref="J135">
    <cfRule type="expression" dxfId="75" priority="76" stopIfTrue="1">
      <formula>TipoOrçamento="Licitado"</formula>
    </cfRule>
  </conditionalFormatting>
  <conditionalFormatting sqref="J136">
    <cfRule type="expression" dxfId="74" priority="75" stopIfTrue="1">
      <formula>TipoOrçamento="Licitado"</formula>
    </cfRule>
  </conditionalFormatting>
  <conditionalFormatting sqref="L15">
    <cfRule type="expression" dxfId="73" priority="72" stopIfTrue="1">
      <formula>$J15=$C$2</formula>
    </cfRule>
    <cfRule type="expression" dxfId="72" priority="73" stopIfTrue="1">
      <formula>$J15&lt;&gt;"Serviço"</formula>
    </cfRule>
    <cfRule type="expression" dxfId="71" priority="74" stopIfTrue="1">
      <formula>OR(CELL("proteger",L15),$J15="",TipoOrçamento="Licitado")</formula>
    </cfRule>
  </conditionalFormatting>
  <conditionalFormatting sqref="J79">
    <cfRule type="expression" dxfId="70" priority="71" stopIfTrue="1">
      <formula>TipoOrçamento="Licitado"</formula>
    </cfRule>
  </conditionalFormatting>
  <conditionalFormatting sqref="P14">
    <cfRule type="expression" dxfId="69" priority="68" stopIfTrue="1">
      <formula>$J14=$C$2</formula>
    </cfRule>
    <cfRule type="expression" dxfId="68" priority="69" stopIfTrue="1">
      <formula>AND($J14&lt;&gt;"Serviço")</formula>
    </cfRule>
    <cfRule type="expression" dxfId="67" priority="70" stopIfTrue="1">
      <formula>CELL("proteger",P14)</formula>
    </cfRule>
  </conditionalFormatting>
  <conditionalFormatting sqref="P18:P20">
    <cfRule type="expression" dxfId="66" priority="65" stopIfTrue="1">
      <formula>$J18=$C$2</formula>
    </cfRule>
    <cfRule type="expression" dxfId="65" priority="66" stopIfTrue="1">
      <formula>AND($J18&lt;&gt;"Serviço")</formula>
    </cfRule>
    <cfRule type="expression" dxfId="64" priority="67" stopIfTrue="1">
      <formula>CELL("proteger",P18)</formula>
    </cfRule>
  </conditionalFormatting>
  <conditionalFormatting sqref="P22:P25">
    <cfRule type="expression" dxfId="63" priority="62" stopIfTrue="1">
      <formula>$J22=$C$2</formula>
    </cfRule>
    <cfRule type="expression" dxfId="62" priority="63" stopIfTrue="1">
      <formula>AND($J22&lt;&gt;"Serviço")</formula>
    </cfRule>
    <cfRule type="expression" dxfId="61" priority="64" stopIfTrue="1">
      <formula>CELL("proteger",P22)</formula>
    </cfRule>
  </conditionalFormatting>
  <conditionalFormatting sqref="J44">
    <cfRule type="expression" dxfId="60" priority="61" stopIfTrue="1">
      <formula>TipoOrçamento="Licitado"</formula>
    </cfRule>
  </conditionalFormatting>
  <conditionalFormatting sqref="J51">
    <cfRule type="expression" dxfId="59" priority="60" stopIfTrue="1">
      <formula>TipoOrçamento="Licitado"</formula>
    </cfRule>
  </conditionalFormatting>
  <conditionalFormatting sqref="J62">
    <cfRule type="expression" dxfId="58" priority="59" stopIfTrue="1">
      <formula>TipoOrçamento="Licitado"</formula>
    </cfRule>
  </conditionalFormatting>
  <conditionalFormatting sqref="J92:J93">
    <cfRule type="expression" dxfId="57" priority="58" stopIfTrue="1">
      <formula>TipoOrçamento="Licitado"</formula>
    </cfRule>
  </conditionalFormatting>
  <conditionalFormatting sqref="J143">
    <cfRule type="expression" dxfId="56" priority="57" stopIfTrue="1">
      <formula>TipoOrçamento="Licitado"</formula>
    </cfRule>
  </conditionalFormatting>
  <conditionalFormatting sqref="J150">
    <cfRule type="expression" dxfId="55" priority="56" stopIfTrue="1">
      <formula>TipoOrçamento="Licitado"</formula>
    </cfRule>
  </conditionalFormatting>
  <conditionalFormatting sqref="J130">
    <cfRule type="expression" dxfId="54" priority="55" stopIfTrue="1">
      <formula>TipoOrçamento="Licitado"</formula>
    </cfRule>
  </conditionalFormatting>
  <conditionalFormatting sqref="J122">
    <cfRule type="expression" dxfId="53" priority="54" stopIfTrue="1">
      <formula>TipoOrçamento="Licitado"</formula>
    </cfRule>
  </conditionalFormatting>
  <conditionalFormatting sqref="J169:J173">
    <cfRule type="expression" dxfId="52" priority="53" stopIfTrue="1">
      <formula>TipoOrçamento="Licitado"</formula>
    </cfRule>
  </conditionalFormatting>
  <conditionalFormatting sqref="J81">
    <cfRule type="expression" dxfId="51" priority="52" stopIfTrue="1">
      <formula>TipoOrçamento="Licitado"</formula>
    </cfRule>
  </conditionalFormatting>
  <conditionalFormatting sqref="J80">
    <cfRule type="expression" dxfId="50" priority="51" stopIfTrue="1">
      <formula>TipoOrçamento="Licitado"</formula>
    </cfRule>
  </conditionalFormatting>
  <conditionalFormatting sqref="J101">
    <cfRule type="expression" dxfId="49" priority="50" stopIfTrue="1">
      <formula>TipoOrçamento="Licitado"</formula>
    </cfRule>
  </conditionalFormatting>
  <conditionalFormatting sqref="J102">
    <cfRule type="expression" dxfId="48" priority="49" stopIfTrue="1">
      <formula>TipoOrçamento="Licitado"</formula>
    </cfRule>
  </conditionalFormatting>
  <conditionalFormatting sqref="J133">
    <cfRule type="expression" dxfId="47" priority="48" stopIfTrue="1">
      <formula>TipoOrçamento="Licitado"</formula>
    </cfRule>
  </conditionalFormatting>
  <conditionalFormatting sqref="J141">
    <cfRule type="expression" dxfId="46" priority="47" stopIfTrue="1">
      <formula>TipoOrçamento="Licitado"</formula>
    </cfRule>
  </conditionalFormatting>
  <conditionalFormatting sqref="J148">
    <cfRule type="expression" dxfId="45" priority="46" stopIfTrue="1">
      <formula>TipoOrçamento="Licitado"</formula>
    </cfRule>
  </conditionalFormatting>
  <conditionalFormatting sqref="J103">
    <cfRule type="expression" dxfId="44" priority="45" stopIfTrue="1">
      <formula>TipoOrçamento="Licitado"</formula>
    </cfRule>
  </conditionalFormatting>
  <conditionalFormatting sqref="J55">
    <cfRule type="expression" dxfId="43" priority="44" stopIfTrue="1">
      <formula>TipoOrçamento="Licitado"</formula>
    </cfRule>
  </conditionalFormatting>
  <conditionalFormatting sqref="J71:J72">
    <cfRule type="expression" dxfId="42" priority="43" stopIfTrue="1">
      <formula>TipoOrçamento="Licitado"</formula>
    </cfRule>
  </conditionalFormatting>
  <conditionalFormatting sqref="J75">
    <cfRule type="expression" dxfId="41" priority="42" stopIfTrue="1">
      <formula>TipoOrçamento="Licitado"</formula>
    </cfRule>
  </conditionalFormatting>
  <conditionalFormatting sqref="J85:J86">
    <cfRule type="expression" dxfId="40" priority="41" stopIfTrue="1">
      <formula>TipoOrçamento="Licitado"</formula>
    </cfRule>
  </conditionalFormatting>
  <conditionalFormatting sqref="J106:J108">
    <cfRule type="expression" dxfId="39" priority="40" stopIfTrue="1">
      <formula>TipoOrçamento="Licitado"</formula>
    </cfRule>
  </conditionalFormatting>
  <conditionalFormatting sqref="J109">
    <cfRule type="expression" dxfId="38" priority="39" stopIfTrue="1">
      <formula>TipoOrçamento="Licitado"</formula>
    </cfRule>
  </conditionalFormatting>
  <conditionalFormatting sqref="J94">
    <cfRule type="expression" dxfId="37" priority="38" stopIfTrue="1">
      <formula>TipoOrçamento="Licitado"</formula>
    </cfRule>
  </conditionalFormatting>
  <conditionalFormatting sqref="J128">
    <cfRule type="expression" dxfId="36" priority="37" stopIfTrue="1">
      <formula>TipoOrçamento="Licitado"</formula>
    </cfRule>
  </conditionalFormatting>
  <conditionalFormatting sqref="K105">
    <cfRule type="expression" dxfId="35" priority="23" stopIfTrue="1">
      <formula>$J105=$C$2</formula>
    </cfRule>
    <cfRule type="expression" dxfId="34" priority="24" stopIfTrue="1">
      <formula>AND($J105&lt;&gt;"",$J105&lt;&gt;"Serviço")</formula>
    </cfRule>
    <cfRule type="expression" dxfId="33" priority="25" stopIfTrue="1">
      <formula>$J105=""</formula>
    </cfRule>
  </conditionalFormatting>
  <conditionalFormatting sqref="P105">
    <cfRule type="expression" dxfId="32" priority="19" stopIfTrue="1">
      <formula>$J105=$C$2</formula>
    </cfRule>
    <cfRule type="expression" dxfId="31" priority="26" stopIfTrue="1">
      <formula>AND($J105&lt;&gt;"Serviço")</formula>
    </cfRule>
    <cfRule type="expression" dxfId="30" priority="27" stopIfTrue="1">
      <formula>CELL("proteger",P105)</formula>
    </cfRule>
  </conditionalFormatting>
  <conditionalFormatting sqref="R105">
    <cfRule type="expression" dxfId="29" priority="28" stopIfTrue="1">
      <formula>$J105=$C$2</formula>
    </cfRule>
    <cfRule type="expression" dxfId="28" priority="29" stopIfTrue="1">
      <formula>$J105&lt;&gt;"Serviço"</formula>
    </cfRule>
    <cfRule type="expression" dxfId="27" priority="30" stopIfTrue="1">
      <formula>CELL("proteger",R105)</formula>
    </cfRule>
  </conditionalFormatting>
  <conditionalFormatting sqref="S105">
    <cfRule type="expression" dxfId="26" priority="31" stopIfTrue="1">
      <formula>$J105=$C$2</formula>
    </cfRule>
    <cfRule type="expression" dxfId="25" priority="32" stopIfTrue="1">
      <formula>$J105&lt;&gt;"Serviço"</formula>
    </cfRule>
  </conditionalFormatting>
  <conditionalFormatting sqref="M105">
    <cfRule type="expression" dxfId="24" priority="33" stopIfTrue="1">
      <formula>$J105=$C$2</formula>
    </cfRule>
    <cfRule type="expression" dxfId="23" priority="34" stopIfTrue="1">
      <formula>$J105&lt;&gt;"Serviço"</formula>
    </cfRule>
    <cfRule type="expression" dxfId="22" priority="35" stopIfTrue="1">
      <formula>OR(CELL("proteger",M105),$J105="",TipoOrçamento="Licitado")</formula>
    </cfRule>
  </conditionalFormatting>
  <conditionalFormatting sqref="O105">
    <cfRule type="expression" dxfId="21" priority="20" stopIfTrue="1">
      <formula>$J105=$C$2</formula>
    </cfRule>
    <cfRule type="expression" dxfId="20" priority="21" stopIfTrue="1">
      <formula>AND($J105&lt;&gt;"Serviço")</formula>
    </cfRule>
    <cfRule type="expression" dxfId="19" priority="22" stopIfTrue="1">
      <formula>CELL("proteger",O105)</formula>
    </cfRule>
  </conditionalFormatting>
  <conditionalFormatting sqref="J105">
    <cfRule type="expression" dxfId="18" priority="36" stopIfTrue="1">
      <formula>TipoOrçamento="Licitado"</formula>
    </cfRule>
  </conditionalFormatting>
  <conditionalFormatting sqref="T15">
    <cfRule type="expression" dxfId="17" priority="17" stopIfTrue="1">
      <formula>$J15=$C$2</formula>
    </cfRule>
    <cfRule type="expression" dxfId="16" priority="18" stopIfTrue="1">
      <formula>$J15&lt;&gt;"Serviço"</formula>
    </cfRule>
  </conditionalFormatting>
  <conditionalFormatting sqref="T100:T109">
    <cfRule type="expression" dxfId="15" priority="15" stopIfTrue="1">
      <formula>$J100=$C$2</formula>
    </cfRule>
    <cfRule type="expression" dxfId="14" priority="16" stopIfTrue="1">
      <formula>$J100&lt;&gt;"Serviço"</formula>
    </cfRule>
  </conditionalFormatting>
  <conditionalFormatting sqref="T21">
    <cfRule type="expression" dxfId="13" priority="13" stopIfTrue="1">
      <formula>$J21=$C$2</formula>
    </cfRule>
    <cfRule type="expression" dxfId="12" priority="14" stopIfTrue="1">
      <formula>$J21&lt;&gt;"Serviço"</formula>
    </cfRule>
  </conditionalFormatting>
  <conditionalFormatting sqref="T26">
    <cfRule type="expression" dxfId="11" priority="11" stopIfTrue="1">
      <formula>$J26=$C$2</formula>
    </cfRule>
    <cfRule type="expression" dxfId="10" priority="12" stopIfTrue="1">
      <formula>$J26&lt;&gt;"Serviço"</formula>
    </cfRule>
  </conditionalFormatting>
  <conditionalFormatting sqref="T32">
    <cfRule type="expression" dxfId="9" priority="9" stopIfTrue="1">
      <formula>$J32=$C$2</formula>
    </cfRule>
    <cfRule type="expression" dxfId="8" priority="10" stopIfTrue="1">
      <formula>$J32&lt;&gt;"Serviço"</formula>
    </cfRule>
  </conditionalFormatting>
  <conditionalFormatting sqref="T37">
    <cfRule type="expression" dxfId="7" priority="7" stopIfTrue="1">
      <formula>$J37=$C$2</formula>
    </cfRule>
    <cfRule type="expression" dxfId="6" priority="8" stopIfTrue="1">
      <formula>$J37&lt;&gt;"Serviço"</formula>
    </cfRule>
  </conditionalFormatting>
  <conditionalFormatting sqref="T42">
    <cfRule type="expression" dxfId="5" priority="5" stopIfTrue="1">
      <formula>$J42=$C$2</formula>
    </cfRule>
    <cfRule type="expression" dxfId="4" priority="6" stopIfTrue="1">
      <formula>$J42&lt;&gt;"Serviço"</formula>
    </cfRule>
  </conditionalFormatting>
  <conditionalFormatting sqref="T48">
    <cfRule type="expression" dxfId="3" priority="3" stopIfTrue="1">
      <formula>$J48=$C$2</formula>
    </cfRule>
    <cfRule type="expression" dxfId="2" priority="4" stopIfTrue="1">
      <formula>$J48&lt;&gt;"Serviço"</formula>
    </cfRule>
  </conditionalFormatting>
  <conditionalFormatting sqref="T54">
    <cfRule type="expression" dxfId="1" priority="1" stopIfTrue="1">
      <formula>$J54=$C$2</formula>
    </cfRule>
    <cfRule type="expression" dxfId="0" priority="2" stopIfTrue="1">
      <formula>$J54&lt;&gt;"Serviço"</formula>
    </cfRule>
  </conditionalFormatting>
  <dataValidations disablePrompts="1" count="3">
    <dataValidation type="list" showInputMessage="1" showErrorMessage="1" errorTitle="Erro de Entrada" error="Selecione somente os itens da lista." promptTitle="Nível:" prompt="Selecione na lista o nível de itemização da Planilha." sqref="J11 J14:J175">
      <formula1>$C$2:$G$2</formula1>
    </dataValidation>
    <dataValidation type="list" errorStyle="warning" allowBlank="1" showInputMessage="1" showErrorMessage="1" error="Selecione um dos 5 BDI da lista._x000a__x000a_Caso tenha mais de 5 BDI nesta Planilha Orçamentária digite apenas valor percentual." sqref="R11 R13:R175">
      <formula1>Dados.Lista.BDI</formula1>
    </dataValidation>
    <dataValidation type="decimal" operator="greaterThan" allowBlank="1" showInputMessage="1" showErrorMessage="1" error="Apenas números decimais maiores que zero." sqref="Q11 Q13:Q175">
      <formula1>0</formula1>
    </dataValidation>
  </dataValidations>
  <pageMargins left="0.511811024" right="0.511811024" top="0.78740157499999996" bottom="0.78740157499999996" header="0.31496062000000002" footer="0.31496062000000002"/>
  <pageSetup paperSize="9" scale="42" orientation="portrait" horizontalDpi="0" verticalDpi="0" r:id="rId1"/>
  <colBreaks count="1" manualBreakCount="1">
    <brk id="2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Plan1</vt:lpstr>
      <vt:lpstr>Plan1!Area_de_impressao</vt:lpstr>
      <vt:lpstr>Plan1!Código</vt:lpstr>
      <vt:lpstr>Plan1!Fonte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Simone - Plan</dc:creator>
  <cp:lastModifiedBy>Ewerton - Licitações</cp:lastModifiedBy>
  <cp:lastPrinted>2020-07-21T13:23:26Z</cp:lastPrinted>
  <dcterms:created xsi:type="dcterms:W3CDTF">2020-07-09T19:43:48Z</dcterms:created>
  <dcterms:modified xsi:type="dcterms:W3CDTF">2020-07-21T13:23:44Z</dcterms:modified>
</cp:coreProperties>
</file>