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werton-licita\f\Documentos Ewerton\EDITAIS - 2021\TOMADA DE PREÇOS\TP004 - OFICINEIROS\"/>
    </mc:Choice>
  </mc:AlternateContent>
  <bookViews>
    <workbookView xWindow="0" yWindow="0" windowWidth="24000" windowHeight="9885" firstSheet="1" activeTab="1"/>
  </bookViews>
  <sheets>
    <sheet name="Plan1" sheetId="1" r:id="rId1"/>
    <sheet name="Plan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  <c r="H28" i="2"/>
  <c r="G29" i="2"/>
  <c r="G28" i="2"/>
  <c r="G30" i="2" s="1"/>
  <c r="H24" i="2"/>
  <c r="H23" i="2"/>
  <c r="G24" i="2"/>
  <c r="G23" i="2"/>
  <c r="K7" i="2"/>
  <c r="J16" i="2"/>
  <c r="J15" i="2"/>
  <c r="J17" i="2" s="1"/>
  <c r="I16" i="2"/>
  <c r="I15" i="2"/>
  <c r="I17" i="2" s="1"/>
  <c r="H16" i="2"/>
  <c r="H15" i="2"/>
  <c r="H17" i="2" s="1"/>
  <c r="G25" i="2" l="1"/>
  <c r="H25" i="2"/>
  <c r="F9" i="2"/>
  <c r="H9" i="2" s="1"/>
  <c r="F10" i="2"/>
  <c r="H10" i="2" s="1"/>
  <c r="F11" i="2"/>
  <c r="H11" i="2" s="1"/>
  <c r="F8" i="2"/>
  <c r="H8" i="2" s="1"/>
  <c r="F7" i="2"/>
  <c r="H7" i="2" s="1"/>
  <c r="F6" i="2"/>
  <c r="H6" i="2" s="1"/>
  <c r="G6" i="2" l="1"/>
  <c r="G8" i="2"/>
  <c r="G10" i="2"/>
  <c r="G7" i="2"/>
  <c r="G11" i="2"/>
  <c r="G9" i="2"/>
  <c r="D16" i="2"/>
  <c r="D15" i="2"/>
  <c r="J5" i="1" l="1"/>
  <c r="J4" i="1"/>
  <c r="J3" i="1"/>
</calcChain>
</file>

<file path=xl/sharedStrings.xml><?xml version="1.0" encoding="utf-8"?>
<sst xmlns="http://schemas.openxmlformats.org/spreadsheetml/2006/main" count="72" uniqueCount="54">
  <si>
    <t>SERVIÇOS DE OFICINEIRO/ENSINO FUNDAMENTAL</t>
  </si>
  <si>
    <t>SERVIÇOS DE OFICINEIRO/ENSINO MEDIO</t>
  </si>
  <si>
    <t>VISITADOR SOCIAL – PROGRAMA CRIANÇA FELIZ</t>
  </si>
  <si>
    <t>MARIA SOLANGE CORREA</t>
  </si>
  <si>
    <t>Prefeitura de Augusto Pestana</t>
  </si>
  <si>
    <t>Prefeitura de Veranópolis</t>
  </si>
  <si>
    <t>Prefeitura de Lindolfo Collor</t>
  </si>
  <si>
    <t>Prefeitura de Chiapetta</t>
  </si>
  <si>
    <t xml:space="preserve">Média </t>
  </si>
  <si>
    <t>Prefeitura de Estiva</t>
  </si>
  <si>
    <t>Prefeitura de Caichoeirinha</t>
  </si>
  <si>
    <t>Prefeitura  de Uba</t>
  </si>
  <si>
    <t>Pesquisa de Mercado</t>
  </si>
  <si>
    <t>Facilitadores de Oficinas - Padaria/Culinária</t>
  </si>
  <si>
    <t>Facilitadores de Oficinas - Artesanato</t>
  </si>
  <si>
    <t>Descrição</t>
  </si>
  <si>
    <t>Unidade</t>
  </si>
  <si>
    <t>Quantidade de profissionais</t>
  </si>
  <si>
    <t>Quantidades de horas Semanais</t>
  </si>
  <si>
    <t>hora</t>
  </si>
  <si>
    <t>Facilitadores de Oficinas - Dinâmicas Sociais</t>
  </si>
  <si>
    <t>Facilitadores de Oficinas - Ensino Fundamental</t>
  </si>
  <si>
    <t>NECESSIDADE:</t>
  </si>
  <si>
    <t>RECURSO</t>
  </si>
  <si>
    <t>Facilitadores de Oficinas - Oficineiro</t>
  </si>
  <si>
    <t>Nº DE HORAS SEMANAL</t>
  </si>
  <si>
    <t>Facilitadores de Oficinas - Esportes em Geral</t>
  </si>
  <si>
    <t>Quatidades de horas mensais(*5)</t>
  </si>
  <si>
    <t>Facilitadores de Oficinas - Auto Estima</t>
  </si>
  <si>
    <t>Quantidade de horas anual (*12)</t>
  </si>
  <si>
    <t>Total Geral (12meses)</t>
  </si>
  <si>
    <t xml:space="preserve">VALOR ANUAL (exercício 2021) </t>
  </si>
  <si>
    <t>VALOR ANUAL (12 meses)</t>
  </si>
  <si>
    <t xml:space="preserve">VALOR MENSAL </t>
  </si>
  <si>
    <t>VALOR MENSAL (C*F)</t>
  </si>
  <si>
    <t>DOTAÇÃO ORÇAMENTÁRIA (EXERCÍCIO DE 2021)</t>
  </si>
  <si>
    <t>Nº DE HORAS MENSAL (* 5)</t>
  </si>
  <si>
    <t>BL PSB (546)</t>
  </si>
  <si>
    <t>BL MAC (550)</t>
  </si>
  <si>
    <t>ANEXO 2</t>
  </si>
  <si>
    <t>Item</t>
  </si>
  <si>
    <t>1.a)</t>
  </si>
  <si>
    <t>2.a)</t>
  </si>
  <si>
    <t>2.b)</t>
  </si>
  <si>
    <t>2.c)</t>
  </si>
  <si>
    <t>2.d)</t>
  </si>
  <si>
    <t>2.e)</t>
  </si>
  <si>
    <t>2.f)</t>
  </si>
  <si>
    <t>Quatidade de horas exercício 2021 (*2)</t>
  </si>
  <si>
    <t>VALOR (Mediana)</t>
  </si>
  <si>
    <t>Quatidade de horas exercício 2021 (*1)</t>
  </si>
  <si>
    <t>VALOR ANUAL (*1)</t>
  </si>
  <si>
    <t>Nº DE HORAS ANUAIS (*1)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</si>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</sst>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44" fontId="0" fillId="0" borderId="0" xfId="1" applyFont="1"/>
    <xf numFmtId="0" fontId="0" fillId="0" borderId="2" xfId="0" applyBorder="1"/>
    <xf numFmtId="44" fontId="0" fillId="0" borderId="2" xfId="1" applyFont="1" applyBorder="1"/>
    <xf numFmtId="44" fontId="0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4" fontId="0" fillId="0" borderId="0" xfId="0" applyNumberFormat="1"/>
    <xf numFmtId="0" fontId="2" fillId="0" borderId="0" xfId="0" applyFont="1"/>
    <xf numFmtId="0" fontId="2" fillId="0" borderId="2" xfId="0" applyFont="1" applyBorder="1"/>
    <xf numFmtId="44" fontId="2" fillId="0" borderId="2" xfId="1" applyFont="1" applyBorder="1" applyAlignment="1">
      <alignment wrapText="1"/>
    </xf>
    <xf numFmtId="44" fontId="2" fillId="0" borderId="2" xfId="1" applyFont="1" applyBorder="1" applyAlignment="1">
      <alignment horizontal="center" wrapText="1"/>
    </xf>
    <xf numFmtId="44" fontId="2" fillId="0" borderId="2" xfId="1" applyFont="1" applyBorder="1"/>
    <xf numFmtId="44" fontId="0" fillId="0" borderId="2" xfId="1" applyFont="1" applyFill="1" applyBorder="1"/>
    <xf numFmtId="44" fontId="0" fillId="0" borderId="2" xfId="0" applyNumberFormat="1" applyBorder="1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44" fontId="5" fillId="0" borderId="0" xfId="1" applyFont="1"/>
    <xf numFmtId="44" fontId="5" fillId="0" borderId="0" xfId="0" applyNumberFormat="1" applyFont="1"/>
    <xf numFmtId="0" fontId="5" fillId="2" borderId="2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4" fontId="5" fillId="2" borderId="20" xfId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18" xfId="0" applyFont="1" applyBorder="1"/>
    <xf numFmtId="0" fontId="5" fillId="0" borderId="3" xfId="0" applyFont="1" applyBorder="1"/>
    <xf numFmtId="44" fontId="5" fillId="0" borderId="19" xfId="1" applyFont="1" applyBorder="1"/>
    <xf numFmtId="44" fontId="5" fillId="0" borderId="16" xfId="1" applyFont="1" applyBorder="1"/>
    <xf numFmtId="44" fontId="5" fillId="0" borderId="17" xfId="0" applyNumberFormat="1" applyFont="1" applyBorder="1"/>
    <xf numFmtId="0" fontId="5" fillId="0" borderId="29" xfId="0" applyFont="1" applyBorder="1"/>
    <xf numFmtId="0" fontId="5" fillId="0" borderId="10" xfId="0" applyFont="1" applyBorder="1"/>
    <xf numFmtId="44" fontId="5" fillId="0" borderId="27" xfId="1" applyFont="1" applyBorder="1"/>
    <xf numFmtId="44" fontId="5" fillId="0" borderId="9" xfId="0" applyNumberFormat="1" applyFont="1" applyBorder="1"/>
    <xf numFmtId="44" fontId="5" fillId="0" borderId="11" xfId="0" applyNumberFormat="1" applyFont="1" applyBorder="1"/>
    <xf numFmtId="44" fontId="5" fillId="0" borderId="0" xfId="1" applyFont="1" applyBorder="1"/>
    <xf numFmtId="44" fontId="5" fillId="0" borderId="12" xfId="0" applyNumberFormat="1" applyFont="1" applyBorder="1"/>
    <xf numFmtId="44" fontId="5" fillId="0" borderId="13" xfId="0" applyNumberFormat="1" applyFont="1" applyBorder="1"/>
    <xf numFmtId="44" fontId="5" fillId="0" borderId="9" xfId="1" applyFont="1" applyBorder="1"/>
    <xf numFmtId="44" fontId="5" fillId="0" borderId="12" xfId="1" applyFont="1" applyBorder="1"/>
    <xf numFmtId="0" fontId="2" fillId="0" borderId="0" xfId="0" applyFont="1" applyBorder="1"/>
    <xf numFmtId="44" fontId="2" fillId="0" borderId="0" xfId="0" applyNumberFormat="1" applyFont="1" applyBorder="1"/>
    <xf numFmtId="0" fontId="2" fillId="5" borderId="2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right"/>
    </xf>
    <xf numFmtId="0" fontId="2" fillId="3" borderId="34" xfId="0" applyFont="1" applyFill="1" applyBorder="1" applyAlignment="1">
      <alignment wrapText="1"/>
    </xf>
    <xf numFmtId="0" fontId="2" fillId="3" borderId="22" xfId="0" applyFont="1" applyFill="1" applyBorder="1"/>
    <xf numFmtId="0" fontId="2" fillId="3" borderId="2" xfId="0" applyFont="1" applyFill="1" applyBorder="1"/>
    <xf numFmtId="0" fontId="2" fillId="3" borderId="35" xfId="0" applyFont="1" applyFill="1" applyBorder="1" applyAlignment="1">
      <alignment wrapText="1"/>
    </xf>
    <xf numFmtId="0" fontId="2" fillId="3" borderId="29" xfId="0" applyFont="1" applyFill="1" applyBorder="1" applyAlignment="1">
      <alignment wrapText="1"/>
    </xf>
    <xf numFmtId="0" fontId="2" fillId="3" borderId="10" xfId="0" applyFont="1" applyFill="1" applyBorder="1"/>
    <xf numFmtId="0" fontId="2" fillId="5" borderId="9" xfId="0" applyFont="1" applyFill="1" applyBorder="1" applyAlignment="1">
      <alignment horizontal="right"/>
    </xf>
    <xf numFmtId="0" fontId="2" fillId="0" borderId="0" xfId="0" applyFont="1" applyBorder="1" applyAlignment="1">
      <alignment wrapText="1"/>
    </xf>
    <xf numFmtId="0" fontId="2" fillId="5" borderId="4" xfId="0" applyFont="1" applyFill="1" applyBorder="1"/>
    <xf numFmtId="0" fontId="2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9" xfId="0" applyFont="1" applyFill="1" applyBorder="1"/>
    <xf numFmtId="0" fontId="2" fillId="2" borderId="10" xfId="0" applyFont="1" applyFill="1" applyBorder="1" applyAlignment="1">
      <alignment wrapText="1"/>
    </xf>
    <xf numFmtId="0" fontId="2" fillId="0" borderId="10" xfId="0" applyNumberFormat="1" applyFont="1" applyBorder="1"/>
    <xf numFmtId="0" fontId="2" fillId="0" borderId="10" xfId="1" applyNumberFormat="1" applyFont="1" applyBorder="1"/>
    <xf numFmtId="44" fontId="2" fillId="0" borderId="27" xfId="1" applyFont="1" applyBorder="1"/>
    <xf numFmtId="44" fontId="2" fillId="0" borderId="26" xfId="0" applyNumberFormat="1" applyFont="1" applyBorder="1"/>
    <xf numFmtId="44" fontId="2" fillId="0" borderId="31" xfId="0" applyNumberFormat="1" applyFont="1" applyBorder="1"/>
    <xf numFmtId="44" fontId="2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0" fontId="2" fillId="5" borderId="30" xfId="0" applyFont="1" applyFill="1" applyBorder="1"/>
    <xf numFmtId="0" fontId="5" fillId="2" borderId="36" xfId="0" applyFont="1" applyFill="1" applyBorder="1" applyAlignment="1">
      <alignment wrapText="1"/>
    </xf>
    <xf numFmtId="0" fontId="2" fillId="5" borderId="33" xfId="0" applyFont="1" applyFill="1" applyBorder="1"/>
    <xf numFmtId="0" fontId="5" fillId="2" borderId="23" xfId="0" applyFont="1" applyFill="1" applyBorder="1" applyAlignment="1">
      <alignment wrapText="1"/>
    </xf>
    <xf numFmtId="0" fontId="2" fillId="5" borderId="26" xfId="0" applyFont="1" applyFill="1" applyBorder="1"/>
    <xf numFmtId="0" fontId="5" fillId="2" borderId="24" xfId="0" applyFont="1" applyFill="1" applyBorder="1" applyAlignment="1">
      <alignment wrapText="1"/>
    </xf>
    <xf numFmtId="4" fontId="2" fillId="0" borderId="0" xfId="0" applyNumberFormat="1" applyFont="1"/>
    <xf numFmtId="0" fontId="2" fillId="5" borderId="37" xfId="0" applyFont="1" applyFill="1" applyBorder="1" applyAlignment="1">
      <alignment horizontal="right"/>
    </xf>
    <xf numFmtId="0" fontId="2" fillId="4" borderId="34" xfId="0" applyFont="1" applyFill="1" applyBorder="1" applyAlignment="1">
      <alignment wrapText="1"/>
    </xf>
    <xf numFmtId="0" fontId="2" fillId="4" borderId="22" xfId="0" applyFont="1" applyFill="1" applyBorder="1"/>
    <xf numFmtId="0" fontId="2" fillId="4" borderId="38" xfId="0" applyFont="1" applyFill="1" applyBorder="1" applyAlignment="1">
      <alignment horizontal="center" vertical="center"/>
    </xf>
    <xf numFmtId="44" fontId="2" fillId="0" borderId="26" xfId="1" applyFont="1" applyBorder="1"/>
    <xf numFmtId="44" fontId="2" fillId="0" borderId="31" xfId="1" applyFont="1" applyBorder="1"/>
    <xf numFmtId="0" fontId="2" fillId="0" borderId="0" xfId="0" applyNumberFormat="1" applyFont="1"/>
    <xf numFmtId="0" fontId="2" fillId="5" borderId="37" xfId="0" applyFont="1" applyFill="1" applyBorder="1"/>
    <xf numFmtId="0" fontId="2" fillId="2" borderId="22" xfId="0" applyFont="1" applyFill="1" applyBorder="1" applyAlignment="1">
      <alignment wrapText="1"/>
    </xf>
    <xf numFmtId="0" fontId="2" fillId="0" borderId="22" xfId="0" applyNumberFormat="1" applyFont="1" applyBorder="1"/>
    <xf numFmtId="0" fontId="2" fillId="0" borderId="22" xfId="1" applyNumberFormat="1" applyFont="1" applyBorder="1"/>
    <xf numFmtId="44" fontId="2" fillId="0" borderId="39" xfId="1" applyFont="1" applyBorder="1"/>
    <xf numFmtId="44" fontId="2" fillId="0" borderId="32" xfId="1" applyFont="1" applyBorder="1"/>
    <xf numFmtId="44" fontId="2" fillId="0" borderId="32" xfId="0" applyNumberFormat="1" applyFont="1" applyBorder="1"/>
    <xf numFmtId="0" fontId="5" fillId="0" borderId="3" xfId="0" applyNumberFormat="1" applyFont="1" applyBorder="1"/>
    <xf numFmtId="0" fontId="5" fillId="0" borderId="10" xfId="0" applyNumberFormat="1" applyFont="1" applyBorder="1"/>
    <xf numFmtId="0" fontId="5" fillId="0" borderId="0" xfId="0" applyNumberFormat="1" applyFont="1" applyBorder="1"/>
    <xf numFmtId="0" fontId="5" fillId="0" borderId="0" xfId="0" applyNumberFormat="1" applyFont="1"/>
    <xf numFmtId="0" fontId="5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E15" sqref="E15"/>
    </sheetView>
  </sheetViews>
  <sheetFormatPr defaultRowHeight="15" x14ac:dyDescent="0.25"/>
  <cols>
    <col min="1" max="1" width="32.85546875" style="7" customWidth="1"/>
    <col min="2" max="2" width="13" style="1" customWidth="1"/>
    <col min="3" max="3" width="10.42578125" style="1" bestFit="1" customWidth="1"/>
    <col min="4" max="4" width="10.140625" style="1" customWidth="1"/>
    <col min="5" max="5" width="12.28515625" style="1" bestFit="1" customWidth="1"/>
    <col min="6" max="6" width="11.7109375" style="1" customWidth="1"/>
    <col min="7" max="7" width="12" style="1" customWidth="1"/>
    <col min="8" max="8" width="10" style="1" customWidth="1"/>
    <col min="9" max="9" width="10.7109375" customWidth="1"/>
    <col min="10" max="10" width="10.5703125" bestFit="1" customWidth="1"/>
  </cols>
  <sheetData>
    <row r="1" spans="1:11" s="7" customFormat="1" ht="59.25" customHeight="1" x14ac:dyDescent="0.2">
      <c r="A1" s="93" t="s">
        <v>12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23.25" x14ac:dyDescent="0.25">
      <c r="B2" s="9" t="s">
        <v>3</v>
      </c>
      <c r="C2" s="10" t="s">
        <v>10</v>
      </c>
      <c r="D2" s="10" t="s">
        <v>9</v>
      </c>
      <c r="E2" s="9" t="s">
        <v>4</v>
      </c>
      <c r="F2" s="9" t="s">
        <v>5</v>
      </c>
      <c r="G2" s="9" t="s">
        <v>6</v>
      </c>
      <c r="H2" s="9" t="s">
        <v>11</v>
      </c>
      <c r="I2" s="9" t="s">
        <v>7</v>
      </c>
      <c r="J2" s="11" t="s">
        <v>8</v>
      </c>
    </row>
    <row r="3" spans="1:11" x14ac:dyDescent="0.25">
      <c r="A3" s="8" t="s">
        <v>0</v>
      </c>
      <c r="B3" s="3">
        <v>17.8</v>
      </c>
      <c r="C3" s="3"/>
      <c r="D3" s="3"/>
      <c r="E3" s="3"/>
      <c r="F3" s="3"/>
      <c r="G3" s="3"/>
      <c r="H3" s="3">
        <v>18</v>
      </c>
      <c r="I3" s="12">
        <v>25</v>
      </c>
      <c r="J3" s="13">
        <f>AVERAGE(B3:I3)</f>
        <v>20.266666666666666</v>
      </c>
      <c r="K3" s="6"/>
    </row>
    <row r="4" spans="1:11" x14ac:dyDescent="0.25">
      <c r="A4" s="5" t="s">
        <v>1</v>
      </c>
      <c r="B4" s="4">
        <v>33.9</v>
      </c>
      <c r="C4" s="4"/>
      <c r="D4" s="4"/>
      <c r="E4" s="3">
        <v>62.6</v>
      </c>
      <c r="F4" s="3">
        <v>70</v>
      </c>
      <c r="G4" s="3">
        <v>55</v>
      </c>
      <c r="H4" s="3"/>
      <c r="I4" s="2"/>
      <c r="J4" s="13">
        <f>AVERAGE(B4:I4)</f>
        <v>55.375</v>
      </c>
    </row>
    <row r="5" spans="1:11" x14ac:dyDescent="0.25">
      <c r="A5" s="5" t="s">
        <v>2</v>
      </c>
      <c r="B5" s="3">
        <v>33.9</v>
      </c>
      <c r="C5" s="3">
        <v>33.33</v>
      </c>
      <c r="D5" s="3">
        <v>28.22</v>
      </c>
      <c r="E5" s="3"/>
      <c r="F5" s="3"/>
      <c r="G5" s="3"/>
      <c r="H5" s="3"/>
      <c r="I5" s="2"/>
      <c r="J5" s="13">
        <f>AVERAGE(B5:I5)</f>
        <v>31.816666666666663</v>
      </c>
    </row>
  </sheetData>
  <mergeCells count="1">
    <mergeCell ref="A1:J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4" workbookViewId="0">
      <selection activeCell="F30" sqref="F30"/>
    </sheetView>
  </sheetViews>
  <sheetFormatPr defaultRowHeight="15" x14ac:dyDescent="0.25"/>
  <cols>
    <col min="2" max="2" width="28.85546875" customWidth="1"/>
    <col min="3" max="3" width="7.85546875" customWidth="1"/>
    <col min="4" max="4" width="10.42578125" customWidth="1"/>
    <col min="5" max="5" width="12.42578125" customWidth="1"/>
    <col min="6" max="6" width="11.7109375" customWidth="1"/>
    <col min="7" max="7" width="13.28515625" bestFit="1" customWidth="1"/>
    <col min="8" max="8" width="12.85546875" bestFit="1" customWidth="1"/>
    <col min="9" max="10" width="14.28515625" bestFit="1" customWidth="1"/>
  </cols>
  <sheetData>
    <row r="1" spans="1:11" ht="15.75" thickBot="1" x14ac:dyDescent="0.3">
      <c r="B1" s="94" t="s">
        <v>39</v>
      </c>
      <c r="C1" s="95"/>
      <c r="D1" s="95"/>
      <c r="E1" s="95"/>
      <c r="F1" s="95"/>
      <c r="G1" s="95"/>
      <c r="H1" s="95"/>
      <c r="I1" s="96"/>
    </row>
    <row r="2" spans="1:11" ht="15.75" thickBot="1" x14ac:dyDescent="0.3"/>
    <row r="3" spans="1:11" ht="15.75" thickBot="1" x14ac:dyDescent="0.3">
      <c r="A3" s="103" t="s">
        <v>22</v>
      </c>
      <c r="B3" s="104"/>
      <c r="C3" s="104"/>
      <c r="D3" s="104"/>
      <c r="E3" s="104"/>
      <c r="F3" s="104"/>
      <c r="G3" s="104"/>
      <c r="H3" s="104"/>
      <c r="I3" s="105"/>
    </row>
    <row r="4" spans="1:11" s="14" customFormat="1" ht="45.75" thickBot="1" x14ac:dyDescent="0.25">
      <c r="A4" s="41" t="s">
        <v>40</v>
      </c>
      <c r="B4" s="42" t="s">
        <v>15</v>
      </c>
      <c r="C4" s="43" t="s">
        <v>17</v>
      </c>
      <c r="D4" s="44" t="s">
        <v>16</v>
      </c>
      <c r="E4" s="43" t="s">
        <v>18</v>
      </c>
      <c r="F4" s="43" t="s">
        <v>27</v>
      </c>
      <c r="G4" s="43" t="s">
        <v>48</v>
      </c>
      <c r="H4" s="43" t="s">
        <v>29</v>
      </c>
      <c r="I4" s="43" t="s">
        <v>30</v>
      </c>
      <c r="J4" s="7"/>
    </row>
    <row r="5" spans="1:11" ht="24" thickBot="1" x14ac:dyDescent="0.3">
      <c r="A5" s="74" t="s">
        <v>41</v>
      </c>
      <c r="B5" s="75" t="s">
        <v>21</v>
      </c>
      <c r="C5" s="76">
        <v>7</v>
      </c>
      <c r="D5" s="76" t="s">
        <v>19</v>
      </c>
      <c r="E5" s="76">
        <v>25</v>
      </c>
      <c r="F5" s="76">
        <v>875</v>
      </c>
      <c r="G5" s="76">
        <v>1750</v>
      </c>
      <c r="H5" s="76">
        <v>10500</v>
      </c>
      <c r="I5" s="77">
        <v>10500</v>
      </c>
      <c r="J5" s="7"/>
    </row>
    <row r="6" spans="1:11" ht="23.25" x14ac:dyDescent="0.25">
      <c r="A6" s="74" t="s">
        <v>42</v>
      </c>
      <c r="B6" s="46" t="s">
        <v>20</v>
      </c>
      <c r="C6" s="47">
        <v>1</v>
      </c>
      <c r="D6" s="47" t="s">
        <v>19</v>
      </c>
      <c r="E6" s="47">
        <v>25</v>
      </c>
      <c r="F6" s="47">
        <f t="shared" ref="F6:F11" si="0">E6*5</f>
        <v>125</v>
      </c>
      <c r="G6" s="47">
        <f t="shared" ref="G6:G11" si="1">F6*2</f>
        <v>250</v>
      </c>
      <c r="H6" s="47">
        <f t="shared" ref="H6:H11" si="2">F6*12</f>
        <v>1500</v>
      </c>
      <c r="I6" s="100">
        <v>6000</v>
      </c>
      <c r="J6" s="7"/>
    </row>
    <row r="7" spans="1:11" ht="23.25" x14ac:dyDescent="0.25">
      <c r="A7" s="45" t="s">
        <v>43</v>
      </c>
      <c r="B7" s="49" t="s">
        <v>13</v>
      </c>
      <c r="C7" s="48">
        <v>1</v>
      </c>
      <c r="D7" s="48" t="s">
        <v>19</v>
      </c>
      <c r="E7" s="48">
        <v>15</v>
      </c>
      <c r="F7" s="48">
        <f t="shared" si="0"/>
        <v>75</v>
      </c>
      <c r="G7" s="48">
        <f t="shared" si="1"/>
        <v>150</v>
      </c>
      <c r="H7" s="48">
        <f t="shared" si="2"/>
        <v>900</v>
      </c>
      <c r="I7" s="101"/>
      <c r="J7" s="7"/>
      <c r="K7">
        <f>E6+E7+E10+E11</f>
        <v>75</v>
      </c>
    </row>
    <row r="8" spans="1:11" x14ac:dyDescent="0.25">
      <c r="A8" s="45" t="s">
        <v>44</v>
      </c>
      <c r="B8" s="49" t="s">
        <v>14</v>
      </c>
      <c r="C8" s="48">
        <v>1</v>
      </c>
      <c r="D8" s="48" t="s">
        <v>19</v>
      </c>
      <c r="E8" s="48">
        <v>15</v>
      </c>
      <c r="F8" s="48">
        <f t="shared" si="0"/>
        <v>75</v>
      </c>
      <c r="G8" s="48">
        <f t="shared" si="1"/>
        <v>150</v>
      </c>
      <c r="H8" s="48">
        <f t="shared" si="2"/>
        <v>900</v>
      </c>
      <c r="I8" s="101"/>
      <c r="J8" s="7"/>
    </row>
    <row r="9" spans="1:11" x14ac:dyDescent="0.25">
      <c r="A9" s="45" t="s">
        <v>45</v>
      </c>
      <c r="B9" s="49" t="s">
        <v>28</v>
      </c>
      <c r="C9" s="48">
        <v>1</v>
      </c>
      <c r="D9" s="48" t="s">
        <v>19</v>
      </c>
      <c r="E9" s="48">
        <v>10</v>
      </c>
      <c r="F9" s="48">
        <f t="shared" si="0"/>
        <v>50</v>
      </c>
      <c r="G9" s="48">
        <f t="shared" si="1"/>
        <v>100</v>
      </c>
      <c r="H9" s="48">
        <f t="shared" si="2"/>
        <v>600</v>
      </c>
      <c r="I9" s="101"/>
      <c r="J9" s="7"/>
    </row>
    <row r="10" spans="1:11" ht="23.25" x14ac:dyDescent="0.25">
      <c r="A10" s="45" t="s">
        <v>46</v>
      </c>
      <c r="B10" s="49" t="s">
        <v>26</v>
      </c>
      <c r="C10" s="48">
        <v>1</v>
      </c>
      <c r="D10" s="48" t="s">
        <v>19</v>
      </c>
      <c r="E10" s="48">
        <v>20</v>
      </c>
      <c r="F10" s="48">
        <f t="shared" si="0"/>
        <v>100</v>
      </c>
      <c r="G10" s="48">
        <f t="shared" si="1"/>
        <v>200</v>
      </c>
      <c r="H10" s="48">
        <f t="shared" si="2"/>
        <v>1200</v>
      </c>
      <c r="I10" s="101"/>
      <c r="J10" s="7"/>
    </row>
    <row r="11" spans="1:11" ht="24" thickBot="1" x14ac:dyDescent="0.3">
      <c r="A11" s="52" t="s">
        <v>47</v>
      </c>
      <c r="B11" s="50" t="s">
        <v>26</v>
      </c>
      <c r="C11" s="51">
        <v>1</v>
      </c>
      <c r="D11" s="51" t="s">
        <v>19</v>
      </c>
      <c r="E11" s="51">
        <v>15</v>
      </c>
      <c r="F11" s="51">
        <f t="shared" si="0"/>
        <v>75</v>
      </c>
      <c r="G11" s="51">
        <f t="shared" si="1"/>
        <v>150</v>
      </c>
      <c r="H11" s="51">
        <f t="shared" si="2"/>
        <v>900</v>
      </c>
      <c r="I11" s="102"/>
      <c r="J11" s="7"/>
    </row>
    <row r="12" spans="1:11" x14ac:dyDescent="0.25">
      <c r="A12" s="7"/>
      <c r="B12" s="53"/>
      <c r="C12" s="39"/>
      <c r="D12" s="39"/>
      <c r="E12" s="39"/>
      <c r="F12" s="39"/>
      <c r="G12" s="39"/>
      <c r="H12" s="7"/>
      <c r="I12" s="7"/>
      <c r="J12" s="7"/>
    </row>
    <row r="13" spans="1:11" ht="15.75" thickBo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1" ht="72.75" customHeight="1" thickBot="1" x14ac:dyDescent="0.3">
      <c r="A14" s="54" t="s">
        <v>40</v>
      </c>
      <c r="B14" s="55" t="s">
        <v>23</v>
      </c>
      <c r="C14" s="56" t="s">
        <v>18</v>
      </c>
      <c r="D14" s="56" t="s">
        <v>27</v>
      </c>
      <c r="E14" s="56" t="s">
        <v>50</v>
      </c>
      <c r="F14" s="56" t="s">
        <v>29</v>
      </c>
      <c r="G14" s="57" t="s">
        <v>53</v>
      </c>
      <c r="H14" s="43" t="s">
        <v>34</v>
      </c>
      <c r="I14" s="43" t="s">
        <v>31</v>
      </c>
      <c r="J14" s="43" t="s">
        <v>32</v>
      </c>
    </row>
    <row r="15" spans="1:11" ht="23.25" x14ac:dyDescent="0.25">
      <c r="A15" s="81">
        <v>1</v>
      </c>
      <c r="B15" s="82" t="s">
        <v>21</v>
      </c>
      <c r="C15" s="83">
        <v>175</v>
      </c>
      <c r="D15" s="83">
        <f>C15*5</f>
        <v>875</v>
      </c>
      <c r="E15" s="84">
        <v>875</v>
      </c>
      <c r="F15" s="83">
        <v>10500</v>
      </c>
      <c r="G15" s="85">
        <v>19.489999999999998</v>
      </c>
      <c r="H15" s="86">
        <f>D15*G15</f>
        <v>17053.75</v>
      </c>
      <c r="I15" s="87">
        <f>D15*G15</f>
        <v>17053.75</v>
      </c>
      <c r="J15" s="87">
        <f>F15*G15</f>
        <v>204644.99999999997</v>
      </c>
    </row>
    <row r="16" spans="1:11" ht="15.75" thickBot="1" x14ac:dyDescent="0.3">
      <c r="A16" s="58">
        <v>2</v>
      </c>
      <c r="B16" s="59" t="s">
        <v>24</v>
      </c>
      <c r="C16" s="60">
        <v>100</v>
      </c>
      <c r="D16" s="60">
        <f>C16*5</f>
        <v>500</v>
      </c>
      <c r="E16" s="61">
        <v>500</v>
      </c>
      <c r="F16" s="60">
        <v>6000</v>
      </c>
      <c r="G16" s="62">
        <v>22.69</v>
      </c>
      <c r="H16" s="78">
        <f>D16*G16</f>
        <v>11345</v>
      </c>
      <c r="I16" s="63">
        <f>D16*G16</f>
        <v>11345</v>
      </c>
      <c r="J16" s="63">
        <f>F16*G16</f>
        <v>136140</v>
      </c>
    </row>
    <row r="17" spans="1:10" ht="15.75" thickBot="1" x14ac:dyDescent="0.3">
      <c r="A17" s="7"/>
      <c r="B17" s="39"/>
      <c r="C17" s="39"/>
      <c r="D17" s="39"/>
      <c r="E17" s="39"/>
      <c r="F17" s="39"/>
      <c r="G17" s="40"/>
      <c r="H17" s="79">
        <f>SUM(H15:H16)</f>
        <v>28398.75</v>
      </c>
      <c r="I17" s="64">
        <f>SUM(I15:I16)</f>
        <v>28398.75</v>
      </c>
      <c r="J17" s="64">
        <f>SUM(J15:J16)</f>
        <v>340785</v>
      </c>
    </row>
    <row r="18" spans="1:10" x14ac:dyDescent="0.25">
      <c r="A18" s="7"/>
      <c r="B18" s="39"/>
      <c r="C18" s="39"/>
      <c r="D18" s="39"/>
      <c r="E18" s="39"/>
      <c r="F18" s="39"/>
      <c r="G18" s="40"/>
      <c r="H18" s="40"/>
      <c r="I18" s="40"/>
      <c r="J18" s="40"/>
    </row>
    <row r="19" spans="1:10" ht="15.75" thickBot="1" x14ac:dyDescent="0.3">
      <c r="A19" s="7"/>
      <c r="B19" s="39"/>
      <c r="C19" s="39"/>
      <c r="D19" s="39"/>
      <c r="E19" s="39"/>
      <c r="F19" s="39"/>
      <c r="G19" s="40"/>
      <c r="H19" s="40"/>
      <c r="I19" s="7"/>
      <c r="J19" s="7"/>
    </row>
    <row r="20" spans="1:10" ht="23.25" customHeight="1" thickBot="1" x14ac:dyDescent="0.3">
      <c r="A20" s="7"/>
      <c r="B20" s="97" t="s">
        <v>35</v>
      </c>
      <c r="C20" s="98"/>
      <c r="D20" s="98"/>
      <c r="E20" s="98"/>
      <c r="F20" s="98"/>
      <c r="G20" s="98"/>
      <c r="H20" s="99"/>
      <c r="I20" s="7"/>
      <c r="J20" s="7"/>
    </row>
    <row r="21" spans="1:10" ht="15.75" thickBot="1" x14ac:dyDescent="0.3">
      <c r="A21" s="7"/>
      <c r="B21" s="7"/>
      <c r="C21" s="7"/>
      <c r="D21" s="7"/>
      <c r="E21" s="7"/>
      <c r="F21" s="7"/>
      <c r="G21" s="7"/>
      <c r="H21" s="65"/>
      <c r="I21" s="7"/>
      <c r="J21" s="7"/>
    </row>
    <row r="22" spans="1:10" ht="34.5" thickBot="1" x14ac:dyDescent="0.3">
      <c r="A22" s="41" t="s">
        <v>40</v>
      </c>
      <c r="B22" s="66" t="s">
        <v>37</v>
      </c>
      <c r="C22" s="19" t="s">
        <v>25</v>
      </c>
      <c r="D22" s="20" t="s">
        <v>36</v>
      </c>
      <c r="E22" s="20" t="s">
        <v>52</v>
      </c>
      <c r="F22" s="21" t="s">
        <v>49</v>
      </c>
      <c r="G22" s="22" t="s">
        <v>33</v>
      </c>
      <c r="H22" s="23" t="s">
        <v>51</v>
      </c>
      <c r="I22" s="7"/>
      <c r="J22" s="65"/>
    </row>
    <row r="23" spans="1:10" ht="23.25" x14ac:dyDescent="0.25">
      <c r="A23" s="67">
        <v>1</v>
      </c>
      <c r="B23" s="68" t="s">
        <v>21</v>
      </c>
      <c r="C23" s="24">
        <v>100</v>
      </c>
      <c r="D23" s="25">
        <v>500</v>
      </c>
      <c r="E23" s="88">
        <v>500</v>
      </c>
      <c r="F23" s="26">
        <v>19.489999999999998</v>
      </c>
      <c r="G23" s="27">
        <f>D23*F23</f>
        <v>9745</v>
      </c>
      <c r="H23" s="28">
        <f>D23*F23</f>
        <v>9745</v>
      </c>
      <c r="I23" s="80"/>
      <c r="J23" s="80"/>
    </row>
    <row r="24" spans="1:10" ht="15.75" thickBot="1" x14ac:dyDescent="0.3">
      <c r="A24" s="69">
        <v>2</v>
      </c>
      <c r="B24" s="70" t="s">
        <v>24</v>
      </c>
      <c r="C24" s="29">
        <v>75</v>
      </c>
      <c r="D24" s="30">
        <v>375</v>
      </c>
      <c r="E24" s="89">
        <v>375</v>
      </c>
      <c r="F24" s="31">
        <v>22.69</v>
      </c>
      <c r="G24" s="32">
        <f>D24*F24</f>
        <v>8508.75</v>
      </c>
      <c r="H24" s="33">
        <f>D24*F24</f>
        <v>8508.75</v>
      </c>
      <c r="I24" s="80"/>
      <c r="J24" s="80"/>
    </row>
    <row r="25" spans="1:10" ht="15.75" thickBot="1" x14ac:dyDescent="0.3">
      <c r="A25" s="71"/>
      <c r="B25" s="72"/>
      <c r="C25" s="15"/>
      <c r="D25" s="15"/>
      <c r="E25" s="90"/>
      <c r="F25" s="34"/>
      <c r="G25" s="35">
        <f>SUM(G23:G24)</f>
        <v>18253.75</v>
      </c>
      <c r="H25" s="36">
        <f>SUM(H23:H24)</f>
        <v>18253.75</v>
      </c>
      <c r="I25" s="80"/>
      <c r="J25" s="80"/>
    </row>
    <row r="26" spans="1:10" ht="15.75" thickBot="1" x14ac:dyDescent="0.3">
      <c r="A26" s="7"/>
      <c r="B26" s="15"/>
      <c r="C26" s="16"/>
      <c r="D26" s="16"/>
      <c r="E26" s="91"/>
      <c r="F26" s="17"/>
      <c r="G26" s="18"/>
      <c r="H26" s="18"/>
      <c r="I26" s="80"/>
      <c r="J26" s="80"/>
    </row>
    <row r="27" spans="1:10" ht="15.75" thickBot="1" x14ac:dyDescent="0.3">
      <c r="A27" s="41" t="s">
        <v>40</v>
      </c>
      <c r="B27" s="66" t="s">
        <v>38</v>
      </c>
      <c r="C27" s="19"/>
      <c r="D27" s="20"/>
      <c r="E27" s="92"/>
      <c r="F27" s="21"/>
      <c r="G27" s="22"/>
      <c r="H27" s="23"/>
      <c r="I27" s="7"/>
      <c r="J27" s="73"/>
    </row>
    <row r="28" spans="1:10" ht="23.25" x14ac:dyDescent="0.25">
      <c r="A28" s="67">
        <v>1</v>
      </c>
      <c r="B28" s="68" t="s">
        <v>21</v>
      </c>
      <c r="C28" s="24">
        <v>75</v>
      </c>
      <c r="D28" s="25">
        <v>375</v>
      </c>
      <c r="E28" s="88">
        <v>375</v>
      </c>
      <c r="F28" s="26">
        <v>19.489999999999998</v>
      </c>
      <c r="G28" s="27">
        <f>D28*F28</f>
        <v>7308.7499999999991</v>
      </c>
      <c r="H28" s="28">
        <f>D28*F28</f>
        <v>7308.7499999999991</v>
      </c>
      <c r="I28" s="65"/>
      <c r="J28" s="7"/>
    </row>
    <row r="29" spans="1:10" ht="15.75" thickBot="1" x14ac:dyDescent="0.3">
      <c r="A29" s="69">
        <v>2</v>
      </c>
      <c r="B29" s="70" t="s">
        <v>24</v>
      </c>
      <c r="C29" s="29">
        <v>25</v>
      </c>
      <c r="D29" s="30">
        <v>125</v>
      </c>
      <c r="E29" s="89">
        <v>125</v>
      </c>
      <c r="F29" s="31">
        <v>22.69</v>
      </c>
      <c r="G29" s="37">
        <f>D29*F29</f>
        <v>2836.25</v>
      </c>
      <c r="H29" s="33">
        <f>D29*F29</f>
        <v>2836.25</v>
      </c>
      <c r="I29" s="7"/>
      <c r="J29" s="7"/>
    </row>
    <row r="30" spans="1:10" ht="15.75" thickBot="1" x14ac:dyDescent="0.3">
      <c r="A30" s="71"/>
      <c r="B30" s="72"/>
      <c r="C30" s="15"/>
      <c r="D30" s="15"/>
      <c r="E30" s="90"/>
      <c r="F30" s="34"/>
      <c r="G30" s="38">
        <f>SUM(G28:G29)</f>
        <v>10145</v>
      </c>
      <c r="H30" s="36"/>
      <c r="I30" s="7"/>
      <c r="J30" s="65"/>
    </row>
    <row r="31" spans="1:10" x14ac:dyDescent="0.25">
      <c r="A31" s="7"/>
      <c r="B31" s="15"/>
      <c r="C31" s="16"/>
      <c r="D31" s="16"/>
      <c r="E31" s="16"/>
      <c r="F31" s="17"/>
      <c r="G31" s="17"/>
      <c r="H31" s="18"/>
      <c r="I31" s="7"/>
      <c r="J31" s="7"/>
    </row>
    <row r="32" spans="1:10" x14ac:dyDescent="0.25">
      <c r="A32" s="7"/>
      <c r="B32" s="15"/>
      <c r="C32" s="16"/>
      <c r="D32" s="16"/>
      <c r="E32" s="16"/>
      <c r="F32" s="17"/>
      <c r="G32" s="16"/>
      <c r="H32" s="16"/>
      <c r="I32" s="7"/>
      <c r="J32" s="65"/>
    </row>
    <row r="33" spans="1:10" x14ac:dyDescent="0.25">
      <c r="A33" s="7"/>
      <c r="B33" s="7"/>
      <c r="C33" s="7"/>
      <c r="D33" s="7"/>
      <c r="E33" s="7"/>
      <c r="F33" s="7"/>
      <c r="G33" s="65"/>
      <c r="H33" s="7"/>
      <c r="I33" s="7"/>
      <c r="J33" s="7"/>
    </row>
  </sheetData>
  <mergeCells count="4">
    <mergeCell ref="B1:I1"/>
    <mergeCell ref="B20:H20"/>
    <mergeCell ref="I6:I11"/>
    <mergeCell ref="A3:I3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- Social</dc:creator>
  <cp:lastModifiedBy>Samara Guth</cp:lastModifiedBy>
  <cp:lastPrinted>2021-11-04T18:44:42Z</cp:lastPrinted>
  <dcterms:created xsi:type="dcterms:W3CDTF">2021-03-03T12:22:25Z</dcterms:created>
  <dcterms:modified xsi:type="dcterms:W3CDTF">2021-12-21T12:06:33Z</dcterms:modified>
</cp:coreProperties>
</file>